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40" yWindow="75" windowWidth="15480" windowHeight="7995"/>
  </bookViews>
  <sheets>
    <sheet name="Sheet1" sheetId="1" r:id="rId1"/>
    <sheet name="Sheet2" sheetId="2" r:id="rId2"/>
    <sheet name="FY12" sheetId="3" r:id="rId3"/>
    <sheet name="Sheet3" sheetId="4" r:id="rId4"/>
    <sheet name="Sheet4" sheetId="5" r:id="rId5"/>
    <sheet name="Sheet5" sheetId="6" r:id="rId6"/>
    <sheet name="Sheet6" sheetId="7" r:id="rId7"/>
  </sheets>
  <calcPr calcId="145621"/>
</workbook>
</file>

<file path=xl/calcChain.xml><?xml version="1.0" encoding="utf-8"?>
<calcChain xmlns="http://schemas.openxmlformats.org/spreadsheetml/2006/main">
  <c r="G9" i="5" l="1"/>
  <c r="G8" i="5"/>
  <c r="H7" i="5"/>
  <c r="G7" i="5"/>
  <c r="D8" i="5"/>
  <c r="D9" i="5"/>
  <c r="C8" i="5"/>
  <c r="C9" i="5"/>
  <c r="B9" i="5"/>
  <c r="B10" i="5"/>
  <c r="D10" i="5"/>
  <c r="C10" i="5"/>
  <c r="D20" i="5"/>
  <c r="C20" i="5"/>
  <c r="C18" i="5"/>
  <c r="D18" i="5"/>
  <c r="D16" i="5"/>
  <c r="C16" i="5"/>
  <c r="C14" i="5"/>
  <c r="D14" i="5"/>
  <c r="D12" i="5"/>
  <c r="C12" i="5"/>
  <c r="D27" i="5"/>
  <c r="C27" i="5"/>
  <c r="B27" i="5"/>
  <c r="D26" i="5"/>
  <c r="C26" i="5"/>
  <c r="B26" i="5"/>
  <c r="C23" i="4"/>
  <c r="B23" i="4"/>
  <c r="C22" i="4"/>
  <c r="B22" i="4"/>
  <c r="H8" i="3" l="1"/>
  <c r="L6" i="3"/>
  <c r="B7" i="3"/>
  <c r="C4" i="3"/>
</calcChain>
</file>

<file path=xl/sharedStrings.xml><?xml version="1.0" encoding="utf-8"?>
<sst xmlns="http://schemas.openxmlformats.org/spreadsheetml/2006/main" count="216" uniqueCount="130">
  <si>
    <t>By Age</t>
  </si>
  <si>
    <t>By Gender</t>
  </si>
  <si>
    <t>Total</t>
  </si>
  <si>
    <t>FY 2007</t>
  </si>
  <si>
    <t>FY 2008</t>
  </si>
  <si>
    <t>FY 2009</t>
  </si>
  <si>
    <t>FY 2010</t>
  </si>
  <si>
    <t>FY 2011</t>
  </si>
  <si>
    <t>FY 2012</t>
  </si>
  <si>
    <t>FY 2006</t>
  </si>
  <si>
    <t>Compensation &amp; Pension</t>
  </si>
  <si>
    <t>Education/Vocation/Rehab</t>
  </si>
  <si>
    <t>Life Insurance and Indemnities</t>
  </si>
  <si>
    <t>Medical Care</t>
  </si>
  <si>
    <t>VA Patients in Placer County</t>
  </si>
  <si>
    <t>N/A</t>
  </si>
  <si>
    <t xml:space="preserve"> 9/30/2013</t>
  </si>
  <si>
    <t xml:space="preserve"> 9/30/2014</t>
  </si>
  <si>
    <t xml:space="preserve"> 9/30/2015</t>
  </si>
  <si>
    <t xml:space="preserve"> 9/30/2016</t>
  </si>
  <si>
    <t xml:space="preserve"> 9/30/2017</t>
  </si>
  <si>
    <t xml:space="preserve"> 9/30/2018</t>
  </si>
  <si>
    <t xml:space="preserve"> 9/30/2019</t>
  </si>
  <si>
    <t xml:space="preserve"> 9/30/2020</t>
  </si>
  <si>
    <t xml:space="preserve"> 9/30/2021</t>
  </si>
  <si>
    <t xml:space="preserve"> 9/30/2022</t>
  </si>
  <si>
    <t xml:space="preserve"> 9/30/2023</t>
  </si>
  <si>
    <t xml:space="preserve"> 9/30/2024</t>
  </si>
  <si>
    <t xml:space="preserve"> 9/30/2025</t>
  </si>
  <si>
    <t xml:space="preserve"> 9/30/2026</t>
  </si>
  <si>
    <t xml:space="preserve"> 9/30/2027</t>
  </si>
  <si>
    <t xml:space="preserve"> 9/30/2028</t>
  </si>
  <si>
    <t xml:space="preserve"> 9/30/2029</t>
  </si>
  <si>
    <t xml:space="preserve"> 9/30/2030</t>
  </si>
  <si>
    <t xml:space="preserve"> 9/30/2031</t>
  </si>
  <si>
    <t xml:space="preserve"> 9/30/2032</t>
  </si>
  <si>
    <t xml:space="preserve"> 9/30/2033</t>
  </si>
  <si>
    <t xml:space="preserve"> 9/30/2034</t>
  </si>
  <si>
    <t xml:space="preserve"> 9/30/2035</t>
  </si>
  <si>
    <t xml:space="preserve"> 9/30/2036</t>
  </si>
  <si>
    <t xml:space="preserve"> 9/30/2037</t>
  </si>
  <si>
    <t xml:space="preserve"> 9/30/2038</t>
  </si>
  <si>
    <t xml:space="preserve"> 9/30/2039</t>
  </si>
  <si>
    <t xml:space="preserve"> 9/30/2040</t>
  </si>
  <si>
    <t>Male</t>
  </si>
  <si>
    <t>Femal</t>
  </si>
  <si>
    <t>Percentage Male</t>
  </si>
  <si>
    <t>Percentage Female</t>
  </si>
  <si>
    <t>Sum of 9/30/2010</t>
  </si>
  <si>
    <t>Sum of 9/30/2011</t>
  </si>
  <si>
    <t>Sum of 9/30/2012</t>
  </si>
  <si>
    <t>Sum of 9/30/2014</t>
  </si>
  <si>
    <t>Sum of 9/30/2013</t>
  </si>
  <si>
    <t>Sum of 9/30/2015</t>
  </si>
  <si>
    <t>Sum of 9/30/2016</t>
  </si>
  <si>
    <t>Sum of 9/30/2017</t>
  </si>
  <si>
    <t>Sum of 9/30/2018</t>
  </si>
  <si>
    <t>Sum of 9/30/2019</t>
  </si>
  <si>
    <t>Sum of 9/30/2020</t>
  </si>
  <si>
    <t>Sum of 9/30/2021</t>
  </si>
  <si>
    <t>Sum of 9/30/2022</t>
  </si>
  <si>
    <t>Sum of 9/30/2023</t>
  </si>
  <si>
    <t>Sum of 9/30/2024</t>
  </si>
  <si>
    <t>Sum of 9/30/2025</t>
  </si>
  <si>
    <t>Sum of 9/30/2026</t>
  </si>
  <si>
    <t>Sum of 9/30/2027</t>
  </si>
  <si>
    <t>Sum of 9/30/2028</t>
  </si>
  <si>
    <t>Sum of 9/30/2030</t>
  </si>
  <si>
    <t>Sum of 9/30/2032</t>
  </si>
  <si>
    <t>Sum of 9/30/2033</t>
  </si>
  <si>
    <t>Sum of 9/30/2034</t>
  </si>
  <si>
    <t>Sum of 9/30/2035</t>
  </si>
  <si>
    <t>Sum of 9/30/2036</t>
  </si>
  <si>
    <t>Sum of 9/30/2037</t>
  </si>
  <si>
    <t>Sum of 9/30/2038</t>
  </si>
  <si>
    <t>Sum of 9/30/2039</t>
  </si>
  <si>
    <t>Sum of 9/30/2040</t>
  </si>
  <si>
    <t>Sum of 9/30/2031</t>
  </si>
  <si>
    <t>Sum of 9/30/2029</t>
  </si>
  <si>
    <t>Female</t>
  </si>
  <si>
    <t>17-44</t>
  </si>
  <si>
    <t>45-64</t>
  </si>
  <si>
    <t>65-84</t>
  </si>
  <si>
    <t>85+</t>
  </si>
  <si>
    <t>Grand Total</t>
  </si>
  <si>
    <t>Percentage by Age</t>
  </si>
  <si>
    <t>Percentage by Gender</t>
  </si>
  <si>
    <t>Total Female</t>
  </si>
  <si>
    <t>Total Male</t>
  </si>
  <si>
    <t>By Male</t>
  </si>
  <si>
    <t>By Female</t>
  </si>
  <si>
    <t>CALIFORNIA</t>
  </si>
  <si>
    <t>Expenditures in $000s</t>
  </si>
  <si>
    <t>County/ Congressional District</t>
  </si>
  <si>
    <t>Veteran Population*</t>
  </si>
  <si>
    <t>Total Expenditure</t>
  </si>
  <si>
    <t>Construction</t>
  </si>
  <si>
    <t>Education &amp; Vocational Rehabilitation/ Employment</t>
  </si>
  <si>
    <t>Loan Guaranty#</t>
  </si>
  <si>
    <t>General Operating Expenses</t>
  </si>
  <si>
    <t>Insurance &amp; Indemnities</t>
  </si>
  <si>
    <t>Unique Patients**</t>
  </si>
  <si>
    <t>PLACER</t>
  </si>
  <si>
    <t>Notes:</t>
  </si>
  <si>
    <t>* Veteran population estimates, as of September 30, 2012, are produced by the VA Office of the Actuary (VetPop 2011).</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</si>
  <si>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</si>
  <si>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 Unique patients are patients who received treatment at a VA health care facility.  Data are provided by the Allocation Resource Center (ARC).</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</si>
  <si>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</si>
  <si>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1.  Expenditures are rounded to the nearest thousand dollars. For example, $500 to $1,000 are rounded to $1; $0 to $499 are rounded to $0; and "$ -" = 0 or no expenditures.</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</si>
  <si>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</si>
  <si>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</si>
  <si>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</si>
  <si>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CALIFORNIA (Totals)</t>
  </si>
  <si>
    <t>Total Population</t>
  </si>
  <si>
    <t>Over 65</t>
  </si>
  <si>
    <t>Averager Per Veteran Total:</t>
  </si>
  <si>
    <t>Total Expenditures</t>
  </si>
  <si>
    <t>Veteran Population</t>
  </si>
  <si>
    <t>Expenditure Type*</t>
  </si>
  <si>
    <t>Placer County Unique Veteran Patients</t>
  </si>
  <si>
    <t>*Expenditure data from FY2006 - FY2012 can be found at www.va.gov/vetdata/Expenditures.asp</t>
  </si>
  <si>
    <t>**Population estimates can be found at http://www.va.gov/vetdata/veteran_population.asp</t>
  </si>
  <si>
    <t xml:space="preserve"> 9/30/2010</t>
  </si>
  <si>
    <t xml:space="preserve"> 9/30/2011</t>
  </si>
  <si>
    <t xml:space="preserve"> 9/30/2012</t>
  </si>
  <si>
    <t>Placer County Total Veteran Population***</t>
  </si>
  <si>
    <t>Veteran Population Estimate***</t>
  </si>
  <si>
    <t>***Note that the actual and estimated population are not the same in 2010 - 2011</t>
  </si>
  <si>
    <t>Population by Age and Gender**</t>
  </si>
  <si>
    <r>
      <rPr>
        <b/>
        <sz val="11"/>
        <color theme="1"/>
        <rFont val="Calibri"/>
        <family val="2"/>
        <scheme val="minor"/>
      </rPr>
      <t>Matthew J Behunin</t>
    </r>
    <r>
      <rPr>
        <sz val="11"/>
        <color theme="1"/>
        <rFont val="Calibri"/>
        <family val="2"/>
        <scheme val="minor"/>
      </rPr>
      <t xml:space="preserve">
Management Intern, Alliance for Innovation
ASU Marvin Andrews Fellow
mbehunin@transformgov.org 
mjbehunin@gmail.com 
</t>
    </r>
    <r>
      <rPr>
        <b/>
        <sz val="11"/>
        <color theme="1"/>
        <rFont val="Calibri"/>
        <family val="2"/>
        <scheme val="minor"/>
      </rPr>
      <t>Pamela Muse</t>
    </r>
    <r>
      <rPr>
        <sz val="11"/>
        <color theme="1"/>
        <rFont val="Calibri"/>
        <family val="2"/>
        <scheme val="minor"/>
      </rPr>
      <t xml:space="preserve">
West Regional Director
Alliance for Innovation
888-468-6450
pmuse@transformgov.org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</si>
</sst>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_(&quot;$&quot;* #,##0.0000_);_(&quot;$&quot;* \(#,##0.0000\);_(&quot;$&quot;* &quot;-&quot;??_);_(@_)"/>
    <numFmt numFmtId="165" formatCode="_(* #,##0_);_(* \(#,##0\);_(* &quot;-&quot;??_);_(@_)"/>
    <numFmt numFmtId="166" formatCode="0.0000%"/>
    <numFmt numFmtId="167" formatCode="_(&quot;$&quot;* #,##0_);_(&quot;$&quot;* \(#,##0\);_(&quot;$&quot;*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11"/>
      <color indexed="8"/>
      <name val="Calibri"/>
      <family val="2"/>
    </font>
    <font>
      <sz val="10"/>
      <color indexed="8"/>
      <name val="Arial"/>
      <family val="2"/>
    </font>
    <font>
      <sz val="10"/>
      <name val="Helvetica"/>
    </font>
    <font>
      <sz val="10"/>
      <name val="Arial"/>
      <family val="2"/>
    </font>
    <font>
      <sz val="9"/>
      <color indexed="8"/>
      <name val="Arial"/>
      <family val="2"/>
    </font>
    <font>
      <b/>
      <sz val="10"/>
      <name val="Arial"/>
      <family val="2"/>
    </font>
    <font>
      <sz val="11"/>
      <color theme="0"/>
      <name val="Calibri"/>
      <family val="2"/>
      <scheme val="minor"/>
    </font>
    <font>
      <sz val="14"/>
      <color theme="1"/>
      <name val="Calibri"/>
      <family val="2"/>
      <scheme val="minor"/>
    </font>
    <font>
      <b/>
      <sz val="9"/>
      <name val="Arial"/>
      <family val="2"/>
    </font>
    <font>
      <sz val="9"/>
      <color indexed="20"/>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ont>
    <font>
      <b/>
      <sz val="11"/>
      <name val="Calibri"/>
      <family val="2"/>
      <scheme val="minor"/>
    </font>
    <font>
      <sz val="11"/>
      <name val="Calibri"/>
      <family val="2"/>
      <scheme val="minor"/>
    </font>
    <font>
      <sz val="11"/>
      <color indexed="8"/>
      <name val="Calibri"/>
      <family val="2"/>
      <scheme val="minor"/>
    </font>
    <font>
      <sz val="11"/>
      <color theme="1"/>
      <name val="Calibri"/>
      <family val="2"/>
    </font>
    <font>
      <u/>
      <sz val="11"/>
      <color theme="10"/>
      <name val="Calibri"/>
      <family val="2"/>
      <scheme val="minor"/>
    </font>
    <font>
      <u/>
      <sz val="11"/>
      <color theme="1"/>
      <name val="Calibri"/>
      <family val="2"/>
      <scheme val="minor"/>
    </font>
  </fonts>
  <fills count="36">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indexed="43"/>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s>
  <borders count="51">
    <border>
      <left/>
      <right/>
      <top/>
      <bottom/>
      <diagonal/>
    </border>
    <border>
      <left/>
      <right/>
      <top style="thin">
        <color indexed="64"/>
      </top>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indexed="22"/>
      </top>
      <bottom style="thin">
        <color indexed="22"/>
      </bottom>
      <diagonal/>
    </border>
    <border>
      <left/>
      <right style="medium">
        <color auto="1"/>
      </right>
      <top/>
      <bottom/>
      <diagonal/>
    </border>
    <border>
      <left/>
      <right style="medium">
        <color auto="1"/>
      </right>
      <top style="thin">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medium">
        <color indexed="64"/>
      </top>
      <bottom/>
      <diagonal/>
    </border>
    <border>
      <left style="thin">
        <color indexed="8"/>
      </left>
      <right/>
      <top style="medium">
        <color indexed="64"/>
      </top>
      <bottom style="medium">
        <color indexed="64"/>
      </bottom>
      <diagonal/>
    </border>
    <border>
      <left style="thin">
        <color indexed="64"/>
      </left>
      <right/>
      <top/>
      <bottom style="medium">
        <color indexed="64"/>
      </bottom>
      <diagonal/>
    </border>
    <border>
      <left style="thin">
        <color indexed="8"/>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62">
    <xf numFmtId="0" fontId="0" fillId="0" borderId="0"/>
    <xf numFmtId="44" fontId="1" fillId="0" borderId="0" applyFont="0" applyFill="0" applyBorder="0" applyAlignment="0" applyProtection="0"/>
    <xf numFmtId="0" fontId="4" fillId="0" borderId="0"/>
    <xf numFmtId="0" fontId="6" fillId="0" borderId="0"/>
    <xf numFmtId="0" fontId="7" fillId="0" borderId="0"/>
    <xf numFmtId="0" fontId="5" fillId="0" borderId="0"/>
    <xf numFmtId="9" fontId="1" fillId="0" borderId="0" applyFont="0" applyFill="0" applyBorder="0" applyAlignment="0" applyProtection="0"/>
    <xf numFmtId="0" fontId="6" fillId="0" borderId="0"/>
    <xf numFmtId="0" fontId="6" fillId="0" borderId="0"/>
    <xf numFmtId="0" fontId="6" fillId="0" borderId="0"/>
    <xf numFmtId="0" fontId="14" fillId="0" borderId="0"/>
    <xf numFmtId="0" fontId="5" fillId="0" borderId="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7" borderId="0" applyNumberFormat="0" applyBorder="0" applyAlignment="0" applyProtection="0"/>
    <xf numFmtId="0" fontId="16" fillId="11" borderId="0" applyNumberFormat="0" applyBorder="0" applyAlignment="0" applyProtection="0"/>
    <xf numFmtId="0" fontId="17" fillId="28" borderId="20" applyNumberFormat="0" applyAlignment="0" applyProtection="0"/>
    <xf numFmtId="0" fontId="18" fillId="29" borderId="21" applyNumberFormat="0" applyAlignment="0" applyProtection="0"/>
    <xf numFmtId="43" fontId="7" fillId="0" borderId="0" applyFont="0" applyFill="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1" fillId="0" borderId="22" applyNumberFormat="0" applyFill="0" applyAlignment="0" applyProtection="0"/>
    <xf numFmtId="0" fontId="22" fillId="0" borderId="23" applyNumberFormat="0" applyFill="0" applyAlignment="0" applyProtection="0"/>
    <xf numFmtId="0" fontId="23" fillId="0" borderId="24" applyNumberFormat="0" applyFill="0" applyAlignment="0" applyProtection="0"/>
    <xf numFmtId="0" fontId="23" fillId="0" borderId="0" applyNumberFormat="0" applyFill="0" applyBorder="0" applyAlignment="0" applyProtection="0"/>
    <xf numFmtId="0" fontId="24" fillId="15" borderId="20" applyNumberFormat="0" applyAlignment="0" applyProtection="0"/>
    <xf numFmtId="0" fontId="25" fillId="0" borderId="25" applyNumberFormat="0" applyFill="0" applyAlignment="0" applyProtection="0"/>
    <xf numFmtId="0" fontId="26" fillId="30" borderId="0" applyNumberFormat="0" applyBorder="0" applyAlignment="0" applyProtection="0"/>
    <xf numFmtId="0" fontId="4" fillId="31" borderId="26" applyNumberFormat="0" applyFont="0" applyAlignment="0" applyProtection="0"/>
    <xf numFmtId="0" fontId="27" fillId="28" borderId="27" applyNumberFormat="0" applyAlignment="0" applyProtection="0"/>
    <xf numFmtId="0" fontId="28" fillId="0" borderId="0" applyNumberFormat="0" applyFill="0" applyBorder="0" applyAlignment="0" applyProtection="0"/>
    <xf numFmtId="0" fontId="29" fillId="0" borderId="28" applyNumberFormat="0" applyFill="0" applyAlignment="0" applyProtection="0"/>
    <xf numFmtId="0" fontId="30" fillId="0" borderId="0" applyNumberFormat="0" applyFill="0" applyBorder="0" applyAlignment="0" applyProtection="0"/>
    <xf numFmtId="43" fontId="7" fillId="0" borderId="0" applyFont="0" applyFill="0" applyBorder="0" applyAlignment="0" applyProtection="0"/>
    <xf numFmtId="0" fontId="3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35" fillId="0" borderId="0"/>
    <xf numFmtId="0" fontId="36" fillId="0" borderId="0" applyNumberFormat="0" applyFill="0" applyBorder="0" applyAlignment="0" applyProtection="0"/>
  </cellStyleXfs>
  <cellXfs count="174">
    <xf numFmtId="0" fontId="0" fillId="0" borderId="0" xfId="0"/>
    <xf numFmtId="0" fontId="0" fillId="0" borderId="0" xfId="0" applyBorder="1"/>
    <xf numFmtId="0" fontId="2" fillId="0" borderId="0" xfId="0" applyFont="1" applyBorder="1"/>
    <xf numFmtId="3" fontId="0" fillId="0" borderId="0" xfId="0" applyNumberFormat="1" applyBorder="1"/>
    <xf numFmtId="165" fontId="7" fillId="0" borderId="0" xfId="0" applyNumberFormat="1" applyFont="1" applyFill="1" applyBorder="1"/>
    <xf numFmtId="3" fontId="7" fillId="0" borderId="0" xfId="4" applyNumberFormat="1" applyFont="1" applyFill="1" applyBorder="1"/>
    <xf numFmtId="3" fontId="7" fillId="0" borderId="0" xfId="4" applyNumberFormat="1" applyFont="1" applyBorder="1"/>
    <xf numFmtId="44" fontId="0" fillId="0" borderId="0" xfId="1" applyNumberFormat="1" applyFont="1" applyBorder="1"/>
    <xf numFmtId="44" fontId="5" fillId="0" borderId="0" xfId="1" applyNumberFormat="1" applyFont="1" applyBorder="1" applyAlignment="1">
      <alignment horizontal="left"/>
    </xf>
    <xf numFmtId="44" fontId="7" fillId="0" borderId="0" xfId="1" applyNumberFormat="1" applyFont="1" applyFill="1" applyBorder="1"/>
    <xf numFmtId="44" fontId="5" fillId="0" borderId="0" xfId="1" applyNumberFormat="1" applyFont="1" applyFill="1" applyBorder="1" applyAlignment="1">
      <alignment horizontal="left"/>
    </xf>
    <xf numFmtId="164" fontId="0" fillId="0" borderId="0" xfId="0" applyNumberFormat="1" applyBorder="1"/>
    <xf numFmtId="0" fontId="9" fillId="0" borderId="0" xfId="0" applyFont="1" applyBorder="1"/>
    <xf numFmtId="0" fontId="0" fillId="0" borderId="0" xfId="0" applyFill="1" applyBorder="1"/>
    <xf numFmtId="9" fontId="0" fillId="0" borderId="0" xfId="6" applyFont="1" applyBorder="1"/>
    <xf numFmtId="3" fontId="0" fillId="0" borderId="0" xfId="0" applyNumberFormat="1"/>
    <xf numFmtId="0" fontId="0" fillId="0" borderId="0" xfId="0" applyAlignment="1">
      <alignment horizontal="center"/>
    </xf>
    <xf numFmtId="0" fontId="0" fillId="0" borderId="1" xfId="0" applyBorder="1"/>
    <xf numFmtId="0" fontId="0" fillId="0" borderId="1" xfId="0" applyBorder="1" applyAlignment="1">
      <alignment horizontal="center"/>
    </xf>
    <xf numFmtId="3" fontId="0" fillId="0" borderId="1" xfId="0" applyNumberFormat="1" applyBorder="1"/>
    <xf numFmtId="0" fontId="0" fillId="4" borderId="1" xfId="0" applyFill="1" applyBorder="1"/>
    <xf numFmtId="0" fontId="0" fillId="4" borderId="1" xfId="0" applyFill="1" applyBorder="1" applyAlignment="1">
      <alignment horizontal="center"/>
    </xf>
    <xf numFmtId="3" fontId="0" fillId="4" borderId="1" xfId="0" applyNumberFormat="1" applyFill="1" applyBorder="1"/>
    <xf numFmtId="0" fontId="0" fillId="4" borderId="0" xfId="0" applyFill="1"/>
    <xf numFmtId="0" fontId="0" fillId="5" borderId="1" xfId="0" applyFill="1" applyBorder="1"/>
    <xf numFmtId="0" fontId="0" fillId="5" borderId="1" xfId="0" applyFill="1" applyBorder="1" applyAlignment="1">
      <alignment horizontal="center"/>
    </xf>
    <xf numFmtId="3" fontId="0" fillId="5" borderId="1" xfId="0" applyNumberFormat="1" applyFill="1" applyBorder="1"/>
    <xf numFmtId="0" fontId="0" fillId="5" borderId="0" xfId="0" applyFill="1"/>
    <xf numFmtId="0" fontId="11" fillId="2" borderId="2" xfId="0" applyFont="1" applyFill="1" applyBorder="1"/>
    <xf numFmtId="0" fontId="11" fillId="2" borderId="2" xfId="0" applyFont="1" applyFill="1" applyBorder="1" applyAlignment="1">
      <alignment horizontal="center"/>
    </xf>
    <xf numFmtId="3" fontId="11" fillId="2" borderId="2" xfId="0" applyNumberFormat="1" applyFont="1" applyFill="1" applyBorder="1"/>
    <xf numFmtId="0" fontId="0" fillId="3" borderId="0" xfId="0" applyFill="1"/>
    <xf numFmtId="0" fontId="0" fillId="3" borderId="0" xfId="0" applyFill="1" applyAlignment="1">
      <alignment horizontal="center"/>
    </xf>
    <xf numFmtId="9" fontId="0" fillId="3" borderId="0" xfId="6" applyFont="1" applyFill="1"/>
    <xf numFmtId="0" fontId="0" fillId="6" borderId="0" xfId="0" applyFill="1"/>
    <xf numFmtId="0" fontId="0" fillId="6" borderId="0" xfId="0" applyFill="1" applyAlignment="1">
      <alignment horizontal="center"/>
    </xf>
    <xf numFmtId="9" fontId="0" fillId="6" borderId="0" xfId="6" applyFont="1" applyFill="1"/>
    <xf numFmtId="0" fontId="11" fillId="0" borderId="0" xfId="0" applyFont="1" applyFill="1" applyBorder="1"/>
    <xf numFmtId="0" fontId="11" fillId="0" borderId="0" xfId="0" applyFont="1" applyFill="1" applyBorder="1" applyAlignment="1">
      <alignment horizontal="center"/>
    </xf>
    <xf numFmtId="3" fontId="11" fillId="0" borderId="0" xfId="0" applyNumberFormat="1" applyFont="1" applyFill="1" applyBorder="1"/>
    <xf numFmtId="0" fontId="10" fillId="7" borderId="0" xfId="0" applyFont="1" applyFill="1"/>
    <xf numFmtId="0" fontId="10" fillId="7" borderId="0" xfId="0" applyFont="1" applyFill="1" applyAlignment="1">
      <alignment horizontal="center"/>
    </xf>
    <xf numFmtId="0" fontId="3" fillId="0" borderId="0" xfId="0" applyFont="1"/>
    <xf numFmtId="49" fontId="12" fillId="9" borderId="9" xfId="3" applyNumberFormat="1" applyFont="1" applyFill="1" applyBorder="1" applyAlignment="1">
      <alignment horizontal="center" vertical="center" wrapText="1"/>
    </xf>
    <xf numFmtId="49" fontId="12" fillId="9" borderId="10" xfId="3" applyNumberFormat="1" applyFont="1" applyFill="1" applyBorder="1" applyAlignment="1">
      <alignment horizontal="center" vertical="center" wrapText="1"/>
    </xf>
    <xf numFmtId="49" fontId="12" fillId="9" borderId="10" xfId="0" applyNumberFormat="1" applyFont="1" applyFill="1" applyBorder="1" applyAlignment="1">
      <alignment horizontal="center" vertical="center" wrapText="1"/>
    </xf>
    <xf numFmtId="49" fontId="12" fillId="9" borderId="11" xfId="3" applyNumberFormat="1" applyFont="1" applyFill="1" applyBorder="1" applyAlignment="1">
      <alignment horizontal="center" vertical="center" wrapText="1"/>
    </xf>
    <xf numFmtId="49" fontId="12" fillId="9" borderId="12" xfId="3" applyNumberFormat="1" applyFont="1" applyFill="1" applyBorder="1" applyAlignment="1">
      <alignment horizontal="center" vertical="center" wrapText="1"/>
    </xf>
    <xf numFmtId="0" fontId="8" fillId="0" borderId="13" xfId="5" applyFont="1" applyFill="1" applyBorder="1" applyAlignment="1">
      <alignment wrapText="1"/>
    </xf>
    <xf numFmtId="165" fontId="0" fillId="0" borderId="0" xfId="0" applyNumberFormat="1"/>
    <xf numFmtId="42" fontId="7" fillId="0" borderId="0" xfId="0" applyNumberFormat="1" applyFont="1" applyFill="1" applyBorder="1" applyAlignment="1">
      <alignment horizontal="left"/>
    </xf>
    <xf numFmtId="42" fontId="0" fillId="0" borderId="0" xfId="0" applyNumberFormat="1"/>
    <xf numFmtId="42" fontId="5" fillId="0" borderId="0" xfId="2" applyNumberFormat="1" applyFont="1" applyBorder="1" applyAlignment="1">
      <alignment horizontal="left"/>
    </xf>
    <xf numFmtId="42" fontId="5" fillId="0" borderId="14" xfId="2" applyNumberFormat="1" applyFont="1" applyBorder="1" applyAlignment="1">
      <alignment horizontal="left"/>
    </xf>
    <xf numFmtId="3" fontId="7" fillId="0" borderId="14" xfId="4" applyNumberFormat="1" applyFont="1" applyBorder="1"/>
    <xf numFmtId="42" fontId="3" fillId="0" borderId="3" xfId="0" applyNumberFormat="1" applyFont="1" applyFill="1" applyBorder="1"/>
    <xf numFmtId="166" fontId="3" fillId="0" borderId="4" xfId="0" applyNumberFormat="1" applyFont="1" applyFill="1" applyBorder="1"/>
    <xf numFmtId="42" fontId="3" fillId="0" borderId="4" xfId="3" applyNumberFormat="1" applyFont="1" applyFill="1" applyBorder="1" applyAlignment="1"/>
    <xf numFmtId="3" fontId="3" fillId="0" borderId="5" xfId="3" applyNumberFormat="1" applyFont="1" applyFill="1" applyBorder="1"/>
    <xf numFmtId="0" fontId="3" fillId="0" borderId="1" xfId="0" applyFont="1" applyFill="1" applyBorder="1"/>
    <xf numFmtId="42" fontId="3" fillId="0" borderId="1" xfId="0" applyNumberFormat="1" applyFont="1" applyFill="1" applyBorder="1" applyAlignment="1"/>
    <xf numFmtId="3" fontId="3" fillId="0" borderId="17" xfId="3" applyNumberFormat="1" applyFont="1" applyFill="1" applyBorder="1"/>
    <xf numFmtId="3" fontId="3" fillId="0" borderId="0" xfId="0" applyNumberFormat="1" applyFont="1"/>
    <xf numFmtId="0" fontId="3" fillId="0" borderId="0" xfId="9" applyFont="1" applyBorder="1"/>
    <xf numFmtId="37" fontId="3" fillId="0" borderId="0" xfId="9" applyNumberFormat="1" applyFont="1" applyBorder="1"/>
    <xf numFmtId="42" fontId="3" fillId="0" borderId="0" xfId="9" applyNumberFormat="1" applyFont="1" applyBorder="1" applyAlignment="1">
      <alignment horizontal="center"/>
    </xf>
    <xf numFmtId="3" fontId="3" fillId="0" borderId="0" xfId="9" applyNumberFormat="1" applyFont="1" applyBorder="1"/>
    <xf numFmtId="42" fontId="3" fillId="0" borderId="0" xfId="10" quotePrefix="1" applyNumberFormat="1" applyFont="1" applyBorder="1" applyAlignment="1">
      <alignment horizontal="center"/>
    </xf>
    <xf numFmtId="0" fontId="8" fillId="0" borderId="0" xfId="11" applyFont="1" applyFill="1" applyBorder="1" applyAlignment="1">
      <alignment horizontal="center"/>
    </xf>
    <xf numFmtId="42" fontId="8" fillId="0" borderId="0" xfId="11" applyNumberFormat="1" applyFont="1" applyFill="1" applyBorder="1" applyAlignment="1">
      <alignment horizontal="center"/>
    </xf>
    <xf numFmtId="0" fontId="8" fillId="0" borderId="0" xfId="11" applyFont="1" applyFill="1" applyBorder="1" applyAlignment="1">
      <alignment wrapText="1"/>
    </xf>
    <xf numFmtId="42" fontId="8" fillId="0" borderId="0" xfId="11" applyNumberFormat="1" applyFont="1" applyFill="1" applyBorder="1" applyAlignment="1">
      <alignment horizontal="center" wrapText="1"/>
    </xf>
    <xf numFmtId="42" fontId="13" fillId="0" borderId="0" xfId="11" applyNumberFormat="1" applyFont="1" applyFill="1" applyBorder="1" applyAlignment="1">
      <alignment horizontal="center" wrapText="1"/>
    </xf>
    <xf numFmtId="37" fontId="3" fillId="0" borderId="0" xfId="9" applyNumberFormat="1" applyFont="1"/>
    <xf numFmtId="42" fontId="3" fillId="0" borderId="0" xfId="10" quotePrefix="1" applyNumberFormat="1" applyFont="1" applyAlignment="1">
      <alignment horizontal="center"/>
    </xf>
    <xf numFmtId="0" fontId="8" fillId="0" borderId="31" xfId="0" applyFont="1" applyBorder="1" applyAlignment="1"/>
    <xf numFmtId="0" fontId="8" fillId="0" borderId="32" xfId="0" applyFont="1" applyBorder="1" applyAlignment="1"/>
    <xf numFmtId="0" fontId="8" fillId="0" borderId="30" xfId="0" applyFont="1" applyBorder="1" applyAlignment="1">
      <alignment horizontal="left" vertical="top"/>
    </xf>
    <xf numFmtId="0" fontId="12" fillId="0" borderId="16" xfId="8" applyFont="1" applyFill="1" applyBorder="1" applyAlignment="1">
      <alignment horizontal="left" vertical="top"/>
    </xf>
    <xf numFmtId="0" fontId="12" fillId="32" borderId="18" xfId="9" applyFont="1" applyFill="1" applyBorder="1" applyAlignment="1">
      <alignment horizontal="left"/>
    </xf>
    <xf numFmtId="37" fontId="12" fillId="32" borderId="19" xfId="9" applyNumberFormat="1" applyFont="1" applyFill="1" applyBorder="1" applyAlignment="1">
      <alignment horizontal="right"/>
    </xf>
    <xf numFmtId="37" fontId="12" fillId="32" borderId="29" xfId="9" applyNumberFormat="1" applyFont="1" applyFill="1" applyBorder="1" applyAlignment="1">
      <alignment horizontal="right"/>
    </xf>
    <xf numFmtId="42" fontId="12" fillId="32" borderId="19" xfId="9" applyNumberFormat="1" applyFont="1" applyFill="1" applyBorder="1" applyAlignment="1">
      <alignment horizontal="left"/>
    </xf>
    <xf numFmtId="42" fontId="12" fillId="32" borderId="29" xfId="9" applyNumberFormat="1" applyFont="1" applyFill="1" applyBorder="1" applyAlignment="1">
      <alignment horizontal="left"/>
    </xf>
    <xf numFmtId="42" fontId="12" fillId="32" borderId="18" xfId="9" applyNumberFormat="1" applyFont="1" applyFill="1" applyBorder="1" applyAlignment="1">
      <alignment horizontal="left"/>
    </xf>
    <xf numFmtId="0" fontId="3" fillId="0" borderId="0" xfId="0" applyFont="1" applyAlignment="1"/>
    <xf numFmtId="0" fontId="8" fillId="0" borderId="30" xfId="0" applyNumberFormat="1" applyFont="1" applyBorder="1" applyAlignment="1">
      <alignment horizontal="left" vertical="top"/>
    </xf>
    <xf numFmtId="10" fontId="3" fillId="0" borderId="0" xfId="0" applyNumberFormat="1" applyFont="1" applyAlignment="1"/>
    <xf numFmtId="0" fontId="3" fillId="0" borderId="0" xfId="3" applyFont="1" applyFill="1" applyBorder="1" applyAlignment="1">
      <alignment vertical="center"/>
    </xf>
    <xf numFmtId="0" fontId="8" fillId="0" borderId="33" xfId="0" applyFont="1" applyBorder="1" applyAlignment="1">
      <alignment horizontal="left" vertical="top"/>
    </xf>
    <xf numFmtId="0" fontId="8" fillId="0" borderId="34" xfId="0" applyFont="1" applyBorder="1" applyAlignment="1"/>
    <xf numFmtId="0" fontId="8" fillId="0" borderId="15" xfId="0" applyFont="1" applyBorder="1" applyAlignment="1"/>
    <xf numFmtId="9" fontId="3" fillId="0" borderId="0" xfId="6" applyFont="1"/>
    <xf numFmtId="10" fontId="3" fillId="0" borderId="0" xfId="6" applyNumberFormat="1" applyFont="1"/>
    <xf numFmtId="2" fontId="3" fillId="0" borderId="0" xfId="0" applyNumberFormat="1" applyFont="1"/>
    <xf numFmtId="44" fontId="0" fillId="0" borderId="35" xfId="1" applyNumberFormat="1" applyFont="1" applyBorder="1"/>
    <xf numFmtId="44" fontId="7" fillId="0" borderId="35" xfId="1" applyNumberFormat="1" applyFont="1" applyFill="1" applyBorder="1" applyAlignment="1">
      <alignment horizontal="left"/>
    </xf>
    <xf numFmtId="0" fontId="0" fillId="0" borderId="35" xfId="0" applyBorder="1"/>
    <xf numFmtId="9" fontId="0" fillId="0" borderId="0" xfId="6" applyFont="1"/>
    <xf numFmtId="0" fontId="9" fillId="0" borderId="36" xfId="0" applyFont="1" applyBorder="1" applyAlignment="1">
      <alignment horizontal="center"/>
    </xf>
    <xf numFmtId="3" fontId="2" fillId="0" borderId="35" xfId="0" applyNumberFormat="1" applyFont="1" applyBorder="1"/>
    <xf numFmtId="0" fontId="2" fillId="33" borderId="0" xfId="0" applyFont="1" applyFill="1" applyBorder="1"/>
    <xf numFmtId="3" fontId="2" fillId="33" borderId="0" xfId="0" applyNumberFormat="1" applyFont="1" applyFill="1" applyBorder="1"/>
    <xf numFmtId="0" fontId="0" fillId="33" borderId="0" xfId="0" applyFill="1" applyBorder="1"/>
    <xf numFmtId="44" fontId="0" fillId="33" borderId="0" xfId="0" applyNumberFormat="1" applyFill="1" applyBorder="1"/>
    <xf numFmtId="0" fontId="0" fillId="33" borderId="35" xfId="0" applyFill="1" applyBorder="1"/>
    <xf numFmtId="167" fontId="0" fillId="33" borderId="0" xfId="0" applyNumberFormat="1" applyFill="1" applyBorder="1"/>
    <xf numFmtId="3" fontId="0" fillId="0" borderId="43" xfId="0" applyNumberFormat="1" applyFont="1" applyBorder="1" applyAlignment="1">
      <alignment horizontal="center" vertical="center"/>
    </xf>
    <xf numFmtId="0" fontId="0" fillId="0" borderId="0" xfId="0" applyNumberFormat="1" applyFont="1" applyBorder="1" applyAlignment="1">
      <alignment vertical="center"/>
    </xf>
    <xf numFmtId="0" fontId="0" fillId="0" borderId="0"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6" applyNumberFormat="1" applyFont="1" applyBorder="1" applyAlignment="1">
      <alignment horizontal="center" vertical="center"/>
    </xf>
    <xf numFmtId="167" fontId="0" fillId="0" borderId="0" xfId="1" applyNumberFormat="1" applyFont="1" applyBorder="1" applyAlignment="1">
      <alignment horizontal="left" vertical="center"/>
    </xf>
    <xf numFmtId="167" fontId="33" fillId="0" borderId="0" xfId="1" quotePrefix="1" applyNumberFormat="1" applyFont="1" applyBorder="1" applyAlignment="1">
      <alignment horizontal="left" vertical="center"/>
    </xf>
    <xf numFmtId="167" fontId="33" fillId="0" borderId="0" xfId="1" applyNumberFormat="1" applyFont="1" applyBorder="1" applyAlignment="1">
      <alignment horizontal="left" vertical="center"/>
    </xf>
    <xf numFmtId="167" fontId="34" fillId="0" borderId="0" xfId="1" applyNumberFormat="1" applyFont="1" applyBorder="1" applyAlignment="1">
      <alignment horizontal="left" vertical="center"/>
    </xf>
    <xf numFmtId="167" fontId="33" fillId="0" borderId="14" xfId="1" applyNumberFormat="1" applyFont="1" applyFill="1" applyBorder="1" applyAlignment="1">
      <alignment horizontal="left" vertical="center"/>
    </xf>
    <xf numFmtId="167" fontId="33" fillId="0" borderId="0" xfId="1" applyNumberFormat="1" applyFont="1" applyFill="1" applyBorder="1" applyAlignment="1">
      <alignment horizontal="left" vertical="center"/>
    </xf>
    <xf numFmtId="167" fontId="34" fillId="0" borderId="14" xfId="1" applyNumberFormat="1" applyFont="1" applyFill="1" applyBorder="1" applyAlignment="1">
      <alignment horizontal="left" vertical="center"/>
    </xf>
    <xf numFmtId="167" fontId="0" fillId="3" borderId="40" xfId="1" applyNumberFormat="1" applyFont="1" applyFill="1" applyBorder="1" applyAlignment="1">
      <alignment horizontal="left" vertical="center"/>
    </xf>
    <xf numFmtId="167" fontId="33" fillId="3" borderId="40" xfId="1" applyNumberFormat="1" applyFont="1" applyFill="1" applyBorder="1" applyAlignment="1">
      <alignment horizontal="left" vertical="center"/>
    </xf>
    <xf numFmtId="167" fontId="33" fillId="3" borderId="41" xfId="1" applyNumberFormat="1" applyFont="1" applyFill="1" applyBorder="1" applyAlignment="1">
      <alignment horizontal="left" vertical="center"/>
    </xf>
    <xf numFmtId="0" fontId="2" fillId="3" borderId="39" xfId="0" applyNumberFormat="1" applyFont="1" applyFill="1" applyBorder="1" applyAlignment="1">
      <alignment horizontal="center" vertical="center"/>
    </xf>
    <xf numFmtId="1" fontId="0" fillId="3" borderId="40" xfId="0" applyNumberFormat="1" applyFont="1" applyFill="1" applyBorder="1" applyAlignment="1">
      <alignment horizontal="right" vertical="center"/>
    </xf>
    <xf numFmtId="1" fontId="33" fillId="3" borderId="40" xfId="0" applyNumberFormat="1" applyFont="1" applyFill="1" applyBorder="1" applyAlignment="1">
      <alignment horizontal="right" vertical="center"/>
    </xf>
    <xf numFmtId="1" fontId="33" fillId="3" borderId="41" xfId="0" applyNumberFormat="1" applyFont="1" applyFill="1" applyBorder="1" applyAlignment="1">
      <alignment horizontal="right" vertical="center"/>
    </xf>
    <xf numFmtId="1" fontId="0" fillId="0" borderId="40" xfId="0" applyNumberFormat="1" applyFont="1" applyBorder="1" applyAlignment="1">
      <alignment horizontal="right" vertical="center"/>
    </xf>
    <xf numFmtId="1" fontId="33" fillId="0" borderId="40" xfId="0" applyNumberFormat="1" applyFont="1" applyBorder="1" applyAlignment="1">
      <alignment horizontal="right" vertical="center"/>
    </xf>
    <xf numFmtId="1" fontId="33" fillId="0" borderId="40" xfId="4" applyNumberFormat="1" applyFont="1" applyBorder="1" applyAlignment="1">
      <alignment horizontal="right" vertical="center"/>
    </xf>
    <xf numFmtId="1" fontId="33" fillId="0" borderId="41" xfId="4" applyNumberFormat="1" applyFont="1" applyFill="1" applyBorder="1" applyAlignment="1">
      <alignment horizontal="right" vertical="center"/>
    </xf>
    <xf numFmtId="0" fontId="0" fillId="0" borderId="42" xfId="0" applyNumberFormat="1" applyFont="1" applyBorder="1" applyAlignment="1">
      <alignment horizontal="center" vertical="center"/>
    </xf>
    <xf numFmtId="0" fontId="2" fillId="34" borderId="39" xfId="0" applyNumberFormat="1" applyFont="1" applyFill="1" applyBorder="1" applyAlignment="1">
      <alignment horizontal="center" vertical="center"/>
    </xf>
    <xf numFmtId="3" fontId="0" fillId="0" borderId="47" xfId="0" applyNumberFormat="1" applyFont="1" applyBorder="1" applyAlignment="1">
      <alignment horizontal="center" vertical="center"/>
    </xf>
    <xf numFmtId="3" fontId="0" fillId="0" borderId="44" xfId="0" applyNumberFormat="1" applyFont="1" applyBorder="1" applyAlignment="1">
      <alignment horizontal="center" vertical="center"/>
    </xf>
    <xf numFmtId="3" fontId="7" fillId="0" borderId="37" xfId="4" applyNumberFormat="1" applyBorder="1" applyAlignment="1">
      <alignment horizontal="center"/>
    </xf>
    <xf numFmtId="3" fontId="7" fillId="0" borderId="0" xfId="4" applyNumberFormat="1" applyBorder="1" applyAlignment="1">
      <alignment horizontal="center"/>
    </xf>
    <xf numFmtId="3" fontId="7" fillId="0" borderId="14" xfId="4" applyNumberFormat="1" applyBorder="1" applyAlignment="1">
      <alignment horizontal="center"/>
    </xf>
    <xf numFmtId="3" fontId="7" fillId="34" borderId="46" xfId="4" applyNumberFormat="1" applyFill="1" applyBorder="1" applyAlignment="1">
      <alignment horizontal="center"/>
    </xf>
    <xf numFmtId="3" fontId="7" fillId="34" borderId="40" xfId="4" applyNumberFormat="1" applyFill="1" applyBorder="1" applyAlignment="1">
      <alignment horizontal="center"/>
    </xf>
    <xf numFmtId="3" fontId="7" fillId="34" borderId="41" xfId="4" applyNumberFormat="1" applyFill="1" applyBorder="1" applyAlignment="1">
      <alignment horizontal="center"/>
    </xf>
    <xf numFmtId="3" fontId="7" fillId="0" borderId="45" xfId="4" applyNumberFormat="1" applyBorder="1" applyAlignment="1">
      <alignment horizontal="center"/>
    </xf>
    <xf numFmtId="3" fontId="7" fillId="0" borderId="4" xfId="4" applyNumberFormat="1" applyBorder="1" applyAlignment="1">
      <alignment horizontal="center"/>
    </xf>
    <xf numFmtId="3" fontId="7" fillId="0" borderId="5" xfId="4" applyNumberFormat="1" applyBorder="1" applyAlignment="1">
      <alignment horizontal="center"/>
    </xf>
    <xf numFmtId="3" fontId="7" fillId="0" borderId="48" xfId="4" applyNumberFormat="1" applyBorder="1" applyAlignment="1">
      <alignment horizontal="center"/>
    </xf>
    <xf numFmtId="3" fontId="7" fillId="0" borderId="43" xfId="4" applyNumberFormat="1" applyBorder="1" applyAlignment="1">
      <alignment horizontal="center"/>
    </xf>
    <xf numFmtId="3" fontId="7" fillId="0" borderId="44" xfId="4" applyNumberFormat="1" applyBorder="1" applyAlignment="1">
      <alignment horizontal="center"/>
    </xf>
    <xf numFmtId="0" fontId="2" fillId="3" borderId="40" xfId="0" applyNumberFormat="1" applyFont="1" applyFill="1" applyBorder="1" applyAlignment="1">
      <alignment horizontal="center" vertical="center"/>
    </xf>
    <xf numFmtId="0" fontId="2" fillId="3" borderId="41" xfId="0" applyNumberFormat="1" applyFont="1" applyFill="1" applyBorder="1" applyAlignment="1">
      <alignment horizontal="center" vertical="center"/>
    </xf>
    <xf numFmtId="0" fontId="2" fillId="34" borderId="9" xfId="0" applyNumberFormat="1" applyFont="1" applyFill="1" applyBorder="1" applyAlignment="1">
      <alignment horizontal="center" vertical="center"/>
    </xf>
    <xf numFmtId="0" fontId="9" fillId="34" borderId="40" xfId="4" applyFont="1" applyFill="1" applyBorder="1" applyAlignment="1">
      <alignment horizontal="center"/>
    </xf>
    <xf numFmtId="0" fontId="9" fillId="34" borderId="41" xfId="4" applyFont="1" applyFill="1" applyBorder="1" applyAlignment="1">
      <alignment horizontal="center"/>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3" borderId="9"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2" fillId="3" borderId="9"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37" fillId="35" borderId="3" xfId="61" applyNumberFormat="1" applyFont="1" applyFill="1" applyBorder="1" applyAlignment="1">
      <alignment horizontal="left" vertical="center"/>
    </xf>
    <xf numFmtId="0" fontId="37" fillId="35" borderId="4" xfId="61" applyNumberFormat="1" applyFont="1" applyFill="1" applyBorder="1" applyAlignment="1">
      <alignment horizontal="left" vertical="center"/>
    </xf>
    <xf numFmtId="0" fontId="37" fillId="35" borderId="5" xfId="61" applyNumberFormat="1" applyFont="1" applyFill="1" applyBorder="1" applyAlignment="1">
      <alignment horizontal="left" vertical="center"/>
    </xf>
    <xf numFmtId="0" fontId="37" fillId="35" borderId="38" xfId="61" applyNumberFormat="1" applyFont="1" applyFill="1" applyBorder="1" applyAlignment="1">
      <alignment horizontal="left" vertical="center"/>
    </xf>
    <xf numFmtId="0" fontId="37" fillId="35" borderId="0" xfId="61" applyNumberFormat="1" applyFont="1" applyFill="1" applyBorder="1" applyAlignment="1">
      <alignment horizontal="left" vertical="center"/>
    </xf>
    <xf numFmtId="0" fontId="37" fillId="35" borderId="14" xfId="61" applyNumberFormat="1" applyFont="1" applyFill="1" applyBorder="1" applyAlignment="1">
      <alignment horizontal="left" vertical="center"/>
    </xf>
    <xf numFmtId="0" fontId="1" fillId="35" borderId="42" xfId="0" applyNumberFormat="1" applyFont="1" applyFill="1" applyBorder="1" applyAlignment="1">
      <alignment horizontal="left" vertical="center"/>
    </xf>
    <xf numFmtId="0" fontId="1" fillId="35" borderId="43" xfId="0" applyNumberFormat="1" applyFont="1" applyFill="1" applyBorder="1" applyAlignment="1">
      <alignment horizontal="left" vertical="center"/>
    </xf>
    <xf numFmtId="0" fontId="1" fillId="35" borderId="44" xfId="0" applyNumberFormat="1" applyFont="1" applyFill="1" applyBorder="1" applyAlignment="1">
      <alignment horizontal="left" vertical="center"/>
    </xf>
    <xf numFmtId="37" fontId="12" fillId="8" borderId="3" xfId="7" applyNumberFormat="1" applyFont="1" applyFill="1" applyBorder="1" applyAlignment="1">
      <alignment horizontal="center"/>
    </xf>
    <xf numFmtId="37" fontId="12" fillId="8" borderId="4" xfId="7" applyNumberFormat="1" applyFont="1" applyFill="1" applyBorder="1" applyAlignment="1">
      <alignment horizontal="center"/>
    </xf>
    <xf numFmtId="37" fontId="12" fillId="8" borderId="5" xfId="7" applyNumberFormat="1" applyFont="1" applyFill="1" applyBorder="1" applyAlignment="1">
      <alignment horizontal="center"/>
    </xf>
    <xf numFmtId="37" fontId="12" fillId="8" borderId="6" xfId="7" applyNumberFormat="1" applyFont="1" applyFill="1" applyBorder="1" applyAlignment="1">
      <alignment horizontal="center"/>
    </xf>
    <xf numFmtId="37" fontId="12" fillId="8" borderId="7" xfId="7" applyNumberFormat="1" applyFont="1" applyFill="1" applyBorder="1" applyAlignment="1">
      <alignment horizontal="center"/>
    </xf>
    <xf numFmtId="37" fontId="12" fillId="8" borderId="8" xfId="7" applyNumberFormat="1" applyFont="1" applyFill="1" applyBorder="1" applyAlignment="1">
      <alignment horizontal="center"/>
    </xf>
  </cellXfs>
  <cellStyles count="62">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heck Cell 2" xfId="38"/>
    <cellStyle name="Comma 2" xfId="39"/>
    <cellStyle name="Comma 2 2" xfId="57"/>
    <cellStyle name="Comma 3" xfId="54"/>
    <cellStyle name="Currency" xfId="1" builtinId="4"/>
    <cellStyle name="Explanatory Text 2" xfId="40"/>
    <cellStyle name="Good 2" xfId="41"/>
    <cellStyle name="Heading 1 2" xfId="42"/>
    <cellStyle name="Heading 2 2" xfId="43"/>
    <cellStyle name="Heading 3 2" xfId="44"/>
    <cellStyle name="Heading 4 2" xfId="45"/>
    <cellStyle name="Hyperlink" xfId="61" builtinId="8"/>
    <cellStyle name="Input 2" xfId="46"/>
    <cellStyle name="Linked Cell 2" xfId="47"/>
    <cellStyle name="Neutral 2" xfId="48"/>
    <cellStyle name="Normal" xfId="0" builtinId="0"/>
    <cellStyle name="Normal 2" xfId="4"/>
    <cellStyle name="Normal 2 2" xfId="59"/>
    <cellStyle name="Normal 3" xfId="55"/>
    <cellStyle name="Normal 3 2" xfId="60"/>
    <cellStyle name="Normal 4" xfId="56"/>
    <cellStyle name="Normal_CA" xfId="10"/>
    <cellStyle name="Normal_CA_1" xfId="11"/>
    <cellStyle name="Normal_DD-No CD's-Hybrid-ALABAMA" xfId="3"/>
    <cellStyle name="Normal_DD-No CD's-Hybrid-ARIZONA" xfId="7"/>
    <cellStyle name="Normal_DD-No CD's-Hybrid-CALIF" xfId="9"/>
    <cellStyle name="Normal_DD-No CD's-Hybrid-Michigan" xfId="8"/>
    <cellStyle name="Normal_Sheet1" xfId="5"/>
    <cellStyle name="Normal_Sheet1_CA" xfId="2"/>
    <cellStyle name="Note 2" xfId="49"/>
    <cellStyle name="Output 2" xfId="50"/>
    <cellStyle name="Percent" xfId="6" builtinId="5"/>
    <cellStyle name="Percent 2" xfId="58"/>
    <cellStyle name="Title 2" xfId="51"/>
    <cellStyle name="Total 2" xfId="52"/>
    <cellStyle name="Warning Text 2"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cked"/>
        <c:varyColors val="0"/>
        <c:ser>
          <c:idx val="1"/>
          <c:order val="0"/>
          <c:tx>
            <c:strRef>
              <c:f>Sheet6!$A$4</c:f>
              <c:strCache>
                <c:ptCount val="1"/>
                <c:pt idx="0">
                  <c:v>Veteran Population</c:v>
                </c:pt>
              </c:strCache>
            </c:strRef>
          </c:tx>
          <c:marker>
            <c:symbol val="none"/>
          </c:marker>
          <c:cat>
            <c:strRef>
              <c:f>Sheet6!$B$1:$AC$1</c:f>
              <c:strCache>
                <c:ptCount val="28"/>
                <c:pt idx="0">
                  <c:v> 9/30/2013</c:v>
                </c:pt>
                <c:pt idx="1">
                  <c:v> 9/30/2014</c:v>
                </c:pt>
                <c:pt idx="2">
                  <c:v> 9/30/2015</c:v>
                </c:pt>
                <c:pt idx="3">
                  <c:v> 9/30/2016</c:v>
                </c:pt>
                <c:pt idx="4">
                  <c:v> 9/30/2017</c:v>
                </c:pt>
                <c:pt idx="5">
                  <c:v> 9/30/2018</c:v>
                </c:pt>
                <c:pt idx="6">
                  <c:v> 9/30/2019</c:v>
                </c:pt>
                <c:pt idx="7">
                  <c:v> 9/30/2020</c:v>
                </c:pt>
                <c:pt idx="8">
                  <c:v> 9/30/2021</c:v>
                </c:pt>
                <c:pt idx="9">
                  <c:v> 9/30/2022</c:v>
                </c:pt>
                <c:pt idx="10">
                  <c:v> 9/30/2023</c:v>
                </c:pt>
                <c:pt idx="11">
                  <c:v> 9/30/2024</c:v>
                </c:pt>
                <c:pt idx="12">
                  <c:v> 9/30/2025</c:v>
                </c:pt>
                <c:pt idx="13">
                  <c:v> 9/30/2026</c:v>
                </c:pt>
                <c:pt idx="14">
                  <c:v> 9/30/2027</c:v>
                </c:pt>
                <c:pt idx="15">
                  <c:v> 9/30/2028</c:v>
                </c:pt>
                <c:pt idx="16">
                  <c:v> 9/30/2029</c:v>
                </c:pt>
                <c:pt idx="17">
                  <c:v> 9/30/2030</c:v>
                </c:pt>
                <c:pt idx="18">
                  <c:v> 9/30/2031</c:v>
                </c:pt>
                <c:pt idx="19">
                  <c:v> 9/30/2032</c:v>
                </c:pt>
                <c:pt idx="20">
                  <c:v> 9/30/2033</c:v>
                </c:pt>
                <c:pt idx="21">
                  <c:v> 9/30/2034</c:v>
                </c:pt>
                <c:pt idx="22">
                  <c:v> 9/30/2035</c:v>
                </c:pt>
                <c:pt idx="23">
                  <c:v> 9/30/2036</c:v>
                </c:pt>
                <c:pt idx="24">
                  <c:v> 9/30/2037</c:v>
                </c:pt>
                <c:pt idx="25">
                  <c:v> 9/30/2038</c:v>
                </c:pt>
                <c:pt idx="26">
                  <c:v> 9/30/2039</c:v>
                </c:pt>
                <c:pt idx="27">
                  <c:v> 9/30/2040</c:v>
                </c:pt>
              </c:strCache>
            </c:strRef>
          </c:cat>
          <c:val>
            <c:numRef>
              <c:f>Sheet6!$B$4:$AC$4</c:f>
              <c:numCache>
                <c:formatCode>#,##0</c:formatCode>
                <c:ptCount val="28"/>
                <c:pt idx="0">
                  <c:v>29313.937354460002</c:v>
                </c:pt>
                <c:pt idx="1">
                  <c:v>28961.304275129998</c:v>
                </c:pt>
                <c:pt idx="2">
                  <c:v>28633.367975260007</c:v>
                </c:pt>
                <c:pt idx="3">
                  <c:v>28313.457731320002</c:v>
                </c:pt>
                <c:pt idx="4">
                  <c:v>27974.511566259996</c:v>
                </c:pt>
                <c:pt idx="5">
                  <c:v>27642.129691649996</c:v>
                </c:pt>
                <c:pt idx="6">
                  <c:v>27316.932978160006</c:v>
                </c:pt>
                <c:pt idx="7">
                  <c:v>27004.817442750002</c:v>
                </c:pt>
                <c:pt idx="8">
                  <c:v>26782.167432950002</c:v>
                </c:pt>
                <c:pt idx="9">
                  <c:v>26564.896963949999</c:v>
                </c:pt>
                <c:pt idx="10">
                  <c:v>26345.888677570001</c:v>
                </c:pt>
                <c:pt idx="11">
                  <c:v>26130.214400589997</c:v>
                </c:pt>
                <c:pt idx="12">
                  <c:v>25919.339921269995</c:v>
                </c:pt>
                <c:pt idx="13">
                  <c:v>25703.663287569998</c:v>
                </c:pt>
                <c:pt idx="14">
                  <c:v>25491.972780430009</c:v>
                </c:pt>
                <c:pt idx="15">
                  <c:v>25274.086128770003</c:v>
                </c:pt>
                <c:pt idx="16">
                  <c:v>25057.759053239999</c:v>
                </c:pt>
                <c:pt idx="17">
                  <c:v>24834.970120999998</c:v>
                </c:pt>
                <c:pt idx="18">
                  <c:v>24612.312731009999</c:v>
                </c:pt>
                <c:pt idx="19">
                  <c:v>24379.476604869993</c:v>
                </c:pt>
                <c:pt idx="20">
                  <c:v>24147.748492299997</c:v>
                </c:pt>
                <c:pt idx="21">
                  <c:v>23924.738276810003</c:v>
                </c:pt>
                <c:pt idx="22">
                  <c:v>23707.758231919997</c:v>
                </c:pt>
                <c:pt idx="23">
                  <c:v>23501.527937799994</c:v>
                </c:pt>
                <c:pt idx="24">
                  <c:v>23312.527031310005</c:v>
                </c:pt>
                <c:pt idx="25">
                  <c:v>23140.684615669998</c:v>
                </c:pt>
                <c:pt idx="26">
                  <c:v>22993.144801529994</c:v>
                </c:pt>
                <c:pt idx="27">
                  <c:v>22862.878258700002</c:v>
                </c:pt>
              </c:numCache>
            </c:numRef>
          </c:val>
          <c:smooth val="0"/>
        </c:ser>
        <c:dLbls>
          <c:showLegendKey val="0"/>
          <c:showVal val="0"/>
          <c:showCatName val="0"/>
          <c:showSerName val="0"/>
          <c:showPercent val="0"/>
          <c:showBubbleSize val="0"/>
        </c:dLbls>
        <c:marker val="1"/>
        <c:smooth val="0"/>
        <c:axId val="59513856"/>
        <c:axId val="61832512"/>
      </c:lineChart>
      <c:catAx>
        <c:axId val="59513856"/>
        <c:scaling>
          <c:orientation val="minMax"/>
        </c:scaling>
        <c:delete val="0"/>
        <c:axPos val="b"/>
        <c:majorTickMark val="out"/>
        <c:minorTickMark val="none"/>
        <c:tickLblPos val="nextTo"/>
        <c:crossAx val="61832512"/>
        <c:crosses val="autoZero"/>
        <c:auto val="1"/>
        <c:lblAlgn val="ctr"/>
        <c:lblOffset val="100"/>
        <c:noMultiLvlLbl val="0"/>
      </c:catAx>
      <c:valAx>
        <c:axId val="61832512"/>
        <c:scaling>
          <c:orientation val="minMax"/>
        </c:scaling>
        <c:delete val="0"/>
        <c:axPos val="l"/>
        <c:majorGridlines/>
        <c:numFmt formatCode="#,##0" sourceLinked="1"/>
        <c:majorTickMark val="out"/>
        <c:minorTickMark val="none"/>
        <c:tickLblPos val="nextTo"/>
        <c:crossAx val="59513856"/>
        <c:crosses val="autoZero"/>
        <c:crossBetween val="between"/>
      </c:valAx>
    </c:plotArea>
    <c:legend>
      <c:legendPos val="r"/>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1</xdr:col>
      <xdr:colOff>1109853</xdr:colOff>
      <xdr:row>3</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0"/>
          <a:ext cx="1024128"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4762</xdr:rowOff>
    </xdr:from>
    <xdr:to>
      <xdr:col>6</xdr:col>
      <xdr:colOff>657225</xdr:colOff>
      <xdr:row>20</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a.gov/vetdata/veteran_population.asp" TargetMode="External"/><Relationship Id="rId1" Type="http://schemas.openxmlformats.org/officeDocument/2006/relationships/hyperlink" Target="http://www.va.gov/vetdata/Expenditures.as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G27"/>
  <sheetViews>
    <sheetView tabSelected="1" topLeftCell="A7" zoomScaleNormal="100" workbookViewId="0">
      <selection activeCell="G25" sqref="G25"/>
    </sheetView>
  </sheetViews>
  <sheetFormatPr defaultRowHeight="15" x14ac:dyDescent="0.25"/>
  <cols>
    <col min="1" max="1" width="2.5703125" style="109" customWidth="1"/>
    <col min="2" max="2" width="40.85546875" style="109" bestFit="1" customWidth="1"/>
    <col min="3" max="3" width="19.42578125" style="109" bestFit="1" customWidth="1"/>
    <col min="4" max="5" width="18.7109375" style="109" bestFit="1" customWidth="1"/>
    <col min="6" max="7" width="19.42578125" style="109" bestFit="1" customWidth="1"/>
    <col min="8" max="8" width="20.42578125" style="109" bestFit="1" customWidth="1"/>
    <col min="9" max="9" width="20.140625" style="109" bestFit="1" customWidth="1"/>
    <col min="10" max="17" width="18.42578125" style="109" bestFit="1" customWidth="1"/>
    <col min="18" max="33" width="17.42578125" style="109" bestFit="1" customWidth="1"/>
    <col min="34" max="16384" width="9.140625" style="109"/>
  </cols>
  <sheetData>
    <row r="4" spans="2:33" s="108" customFormat="1" ht="15.75" thickBot="1" x14ac:dyDescent="0.3"/>
    <row r="5" spans="2:33" ht="15.75" thickBot="1" x14ac:dyDescent="0.3">
      <c r="B5" s="124" t="s">
        <v>118</v>
      </c>
      <c r="C5" s="148" t="s">
        <v>9</v>
      </c>
      <c r="D5" s="148" t="s">
        <v>3</v>
      </c>
      <c r="E5" s="148" t="s">
        <v>4</v>
      </c>
      <c r="F5" s="148" t="s">
        <v>5</v>
      </c>
      <c r="G5" s="148" t="s">
        <v>6</v>
      </c>
      <c r="H5" s="148" t="s">
        <v>7</v>
      </c>
      <c r="I5" s="149" t="s">
        <v>8</v>
      </c>
      <c r="J5" s="110"/>
      <c r="K5" s="110"/>
      <c r="L5" s="110"/>
      <c r="M5" s="110"/>
      <c r="N5" s="110"/>
      <c r="O5" s="110"/>
      <c r="P5" s="110"/>
      <c r="Q5" s="110"/>
      <c r="R5" s="110"/>
      <c r="S5" s="110"/>
      <c r="T5" s="110"/>
      <c r="U5" s="110"/>
      <c r="V5" s="110"/>
      <c r="W5" s="110"/>
      <c r="X5" s="110"/>
      <c r="Y5" s="110"/>
      <c r="Z5" s="110"/>
      <c r="AA5" s="110"/>
      <c r="AB5" s="110"/>
      <c r="AC5" s="110"/>
      <c r="AD5" s="110"/>
      <c r="AE5" s="110"/>
      <c r="AF5" s="110"/>
      <c r="AG5" s="110"/>
    </row>
    <row r="6" spans="2:33" x14ac:dyDescent="0.25">
      <c r="B6" s="153" t="s">
        <v>10</v>
      </c>
      <c r="C6" s="114">
        <v>30462784.485091001</v>
      </c>
      <c r="D6" s="115">
        <v>34264712.907174297</v>
      </c>
      <c r="E6" s="116">
        <v>40360926.535986997</v>
      </c>
      <c r="F6" s="117">
        <v>46113282.0057633</v>
      </c>
      <c r="G6" s="117">
        <v>51593769.874540798</v>
      </c>
      <c r="H6" s="114">
        <v>61432763.247831099</v>
      </c>
      <c r="I6" s="118">
        <v>59774437</v>
      </c>
    </row>
    <row r="7" spans="2:33" x14ac:dyDescent="0.25">
      <c r="B7" s="154" t="s">
        <v>11</v>
      </c>
      <c r="C7" s="114">
        <v>2722938.2352594701</v>
      </c>
      <c r="D7" s="116">
        <v>2645717.9442050899</v>
      </c>
      <c r="E7" s="119">
        <v>2838928.4755994901</v>
      </c>
      <c r="F7" s="117">
        <v>4566589.4078515898</v>
      </c>
      <c r="G7" s="117">
        <v>9760433.1908082999</v>
      </c>
      <c r="H7" s="114">
        <v>14023489.253683601</v>
      </c>
      <c r="I7" s="120">
        <v>13083902</v>
      </c>
    </row>
    <row r="8" spans="2:33" x14ac:dyDescent="0.25">
      <c r="B8" s="154" t="s">
        <v>12</v>
      </c>
      <c r="C8" s="114">
        <v>2537855</v>
      </c>
      <c r="D8" s="116">
        <v>2966181.4653555402</v>
      </c>
      <c r="E8" s="116">
        <v>2407882.1619757302</v>
      </c>
      <c r="F8" s="117">
        <v>2715076.0266698999</v>
      </c>
      <c r="G8" s="117">
        <v>2454382.06905767</v>
      </c>
      <c r="H8" s="114">
        <v>2949082.6305508199</v>
      </c>
      <c r="I8" s="120">
        <v>2700169.2113018199</v>
      </c>
    </row>
    <row r="9" spans="2:33" ht="15.75" thickBot="1" x14ac:dyDescent="0.3">
      <c r="B9" s="154" t="s">
        <v>13</v>
      </c>
      <c r="C9" s="114">
        <v>18842857.897702701</v>
      </c>
      <c r="D9" s="116">
        <v>21975782.635385402</v>
      </c>
      <c r="E9" s="116">
        <v>25803137.383615099</v>
      </c>
      <c r="F9" s="117">
        <v>29221087.052005801</v>
      </c>
      <c r="G9" s="117">
        <v>30907959.013428599</v>
      </c>
      <c r="H9" s="114">
        <v>33413759</v>
      </c>
      <c r="I9" s="118">
        <v>34638025.799616799</v>
      </c>
    </row>
    <row r="10" spans="2:33" ht="15.75" thickBot="1" x14ac:dyDescent="0.3">
      <c r="B10" s="155" t="s">
        <v>2</v>
      </c>
      <c r="C10" s="121">
        <v>54566435.618053101</v>
      </c>
      <c r="D10" s="122">
        <v>61852394.952120297</v>
      </c>
      <c r="E10" s="122">
        <v>71410874.557177305</v>
      </c>
      <c r="F10" s="121">
        <v>82616034.492290586</v>
      </c>
      <c r="G10" s="121">
        <v>94716544.147835374</v>
      </c>
      <c r="H10" s="121">
        <v>111819094.132065</v>
      </c>
      <c r="I10" s="123">
        <v>110196534.010919</v>
      </c>
    </row>
    <row r="11" spans="2:33" ht="15.75" thickBot="1" x14ac:dyDescent="0.3">
      <c r="B11" s="156" t="s">
        <v>119</v>
      </c>
      <c r="C11" s="128" t="s">
        <v>15</v>
      </c>
      <c r="D11" s="129">
        <v>4287</v>
      </c>
      <c r="E11" s="129">
        <v>4645.1762724781875</v>
      </c>
      <c r="F11" s="128">
        <v>4510</v>
      </c>
      <c r="G11" s="130">
        <v>4918</v>
      </c>
      <c r="H11" s="128">
        <v>5182</v>
      </c>
      <c r="I11" s="131">
        <v>5369</v>
      </c>
    </row>
    <row r="12" spans="2:33" ht="15.75" thickBot="1" x14ac:dyDescent="0.3">
      <c r="B12" s="157" t="s">
        <v>125</v>
      </c>
      <c r="C12" s="125">
        <v>31949</v>
      </c>
      <c r="D12" s="126">
        <v>32549.166456085833</v>
      </c>
      <c r="E12" s="126">
        <v>32689.571398018998</v>
      </c>
      <c r="F12" s="125">
        <v>32744.504672109601</v>
      </c>
      <c r="G12" s="125">
        <v>32493.208206147287</v>
      </c>
      <c r="H12" s="125">
        <v>32002</v>
      </c>
      <c r="I12" s="127">
        <v>29672.952702650004</v>
      </c>
    </row>
    <row r="13" spans="2:33" ht="15.75" thickBot="1" x14ac:dyDescent="0.3">
      <c r="B13" s="112"/>
    </row>
    <row r="14" spans="2:33" ht="15.75" thickBot="1" x14ac:dyDescent="0.25">
      <c r="B14" s="150" t="s">
        <v>128</v>
      </c>
      <c r="C14" s="151" t="s">
        <v>122</v>
      </c>
      <c r="D14" s="151" t="s">
        <v>123</v>
      </c>
      <c r="E14" s="151" t="s">
        <v>124</v>
      </c>
      <c r="F14" s="151" t="s">
        <v>16</v>
      </c>
      <c r="G14" s="151" t="s">
        <v>17</v>
      </c>
      <c r="H14" s="151" t="s">
        <v>18</v>
      </c>
      <c r="I14" s="151" t="s">
        <v>19</v>
      </c>
      <c r="J14" s="151" t="s">
        <v>20</v>
      </c>
      <c r="K14" s="151" t="s">
        <v>21</v>
      </c>
      <c r="L14" s="151" t="s">
        <v>22</v>
      </c>
      <c r="M14" s="151" t="s">
        <v>23</v>
      </c>
      <c r="N14" s="151" t="s">
        <v>24</v>
      </c>
      <c r="O14" s="151" t="s">
        <v>25</v>
      </c>
      <c r="P14" s="151" t="s">
        <v>26</v>
      </c>
      <c r="Q14" s="151" t="s">
        <v>27</v>
      </c>
      <c r="R14" s="151" t="s">
        <v>28</v>
      </c>
      <c r="S14" s="151" t="s">
        <v>29</v>
      </c>
      <c r="T14" s="151" t="s">
        <v>30</v>
      </c>
      <c r="U14" s="151" t="s">
        <v>31</v>
      </c>
      <c r="V14" s="151" t="s">
        <v>32</v>
      </c>
      <c r="W14" s="151" t="s">
        <v>33</v>
      </c>
      <c r="X14" s="151" t="s">
        <v>34</v>
      </c>
      <c r="Y14" s="151" t="s">
        <v>35</v>
      </c>
      <c r="Z14" s="151" t="s">
        <v>36</v>
      </c>
      <c r="AA14" s="151" t="s">
        <v>37</v>
      </c>
      <c r="AB14" s="151" t="s">
        <v>38</v>
      </c>
      <c r="AC14" s="151" t="s">
        <v>39</v>
      </c>
      <c r="AD14" s="151" t="s">
        <v>40</v>
      </c>
      <c r="AE14" s="151" t="s">
        <v>41</v>
      </c>
      <c r="AF14" s="151" t="s">
        <v>42</v>
      </c>
      <c r="AG14" s="152" t="s">
        <v>43</v>
      </c>
    </row>
    <row r="15" spans="2:33" x14ac:dyDescent="0.2">
      <c r="B15" s="111" t="s">
        <v>80</v>
      </c>
      <c r="C15" s="136">
        <v>5465.1580334699993</v>
      </c>
      <c r="D15" s="137">
        <v>5268.1583053499999</v>
      </c>
      <c r="E15" s="137">
        <v>5245.0989466500005</v>
      </c>
      <c r="F15" s="137">
        <v>5217.8544882600008</v>
      </c>
      <c r="G15" s="137">
        <v>5186.2687474300001</v>
      </c>
      <c r="H15" s="137">
        <v>5165.6135212600002</v>
      </c>
      <c r="I15" s="137">
        <v>5179.8993630200002</v>
      </c>
      <c r="J15" s="137">
        <v>5202.0340934600008</v>
      </c>
      <c r="K15" s="137">
        <v>5240.3651528499995</v>
      </c>
      <c r="L15" s="137">
        <v>5273.7325412599994</v>
      </c>
      <c r="M15" s="137">
        <v>5314.2483049500006</v>
      </c>
      <c r="N15" s="137">
        <v>5360.46565715</v>
      </c>
      <c r="O15" s="137">
        <v>5398.3867546499996</v>
      </c>
      <c r="P15" s="137">
        <v>5415.2416047699999</v>
      </c>
      <c r="Q15" s="137">
        <v>5412.4992298899988</v>
      </c>
      <c r="R15" s="137">
        <v>5395.6844068700002</v>
      </c>
      <c r="S15" s="137">
        <v>5335.9786240699996</v>
      </c>
      <c r="T15" s="137">
        <v>5279.3880834299998</v>
      </c>
      <c r="U15" s="137">
        <v>5232.8024517699996</v>
      </c>
      <c r="V15" s="137">
        <v>5196.5177842399999</v>
      </c>
      <c r="W15" s="137">
        <v>5170.795971999999</v>
      </c>
      <c r="X15" s="137">
        <v>5126.5308140099996</v>
      </c>
      <c r="Y15" s="137">
        <v>5081.3109418699996</v>
      </c>
      <c r="Z15" s="137">
        <v>5047.0930993000002</v>
      </c>
      <c r="AA15" s="137">
        <v>5028.3991678099992</v>
      </c>
      <c r="AB15" s="137">
        <v>5014.9243819200001</v>
      </c>
      <c r="AC15" s="137">
        <v>4998.1564938000001</v>
      </c>
      <c r="AD15" s="137">
        <v>4992.1171703100008</v>
      </c>
      <c r="AE15" s="137">
        <v>4991.44560267</v>
      </c>
      <c r="AF15" s="137">
        <v>4994.8913985299996</v>
      </c>
      <c r="AG15" s="138">
        <v>5002.1081007000003</v>
      </c>
    </row>
    <row r="16" spans="2:33" x14ac:dyDescent="0.2">
      <c r="B16" s="111" t="s">
        <v>81</v>
      </c>
      <c r="C16" s="136">
        <v>11453.993203</v>
      </c>
      <c r="D16" s="137">
        <v>10871.053840999999</v>
      </c>
      <c r="E16" s="137">
        <v>10343.625510000002</v>
      </c>
      <c r="F16" s="137">
        <v>9922.9064150000013</v>
      </c>
      <c r="G16" s="137">
        <v>9601.0323070000013</v>
      </c>
      <c r="H16" s="137">
        <v>9410.9843869999986</v>
      </c>
      <c r="I16" s="137">
        <v>9281.2711510000008</v>
      </c>
      <c r="J16" s="137">
        <v>9122.7309179999993</v>
      </c>
      <c r="K16" s="137">
        <v>9014.4154749999998</v>
      </c>
      <c r="L16" s="137">
        <v>8889.6306100000002</v>
      </c>
      <c r="M16" s="137">
        <v>8749.1558479999985</v>
      </c>
      <c r="N16" s="137">
        <v>8626.8147960000006</v>
      </c>
      <c r="O16" s="137">
        <v>8514.6147799999999</v>
      </c>
      <c r="P16" s="137">
        <v>8435.9980629999991</v>
      </c>
      <c r="Q16" s="137">
        <v>8347.644875</v>
      </c>
      <c r="R16" s="137">
        <v>8276.3887259999992</v>
      </c>
      <c r="S16" s="137">
        <v>8236.4518950000001</v>
      </c>
      <c r="T16" s="137">
        <v>8197.8983079999998</v>
      </c>
      <c r="U16" s="137">
        <v>8151.9341860000004</v>
      </c>
      <c r="V16" s="137">
        <v>8105.6803409999993</v>
      </c>
      <c r="W16" s="137">
        <v>8079.7179269999997</v>
      </c>
      <c r="X16" s="137">
        <v>8046.0587269999996</v>
      </c>
      <c r="Y16" s="137">
        <v>8010.7215960000003</v>
      </c>
      <c r="Z16" s="137">
        <v>7962.4167099999995</v>
      </c>
      <c r="AA16" s="137">
        <v>7894.2874750000001</v>
      </c>
      <c r="AB16" s="137">
        <v>7815.7014180000006</v>
      </c>
      <c r="AC16" s="137">
        <v>7773.1733519999998</v>
      </c>
      <c r="AD16" s="137">
        <v>7754.8874049999995</v>
      </c>
      <c r="AE16" s="137">
        <v>7752.9050579999994</v>
      </c>
      <c r="AF16" s="137">
        <v>7754.8248049999993</v>
      </c>
      <c r="AG16" s="138">
        <v>7766.038767</v>
      </c>
    </row>
    <row r="17" spans="2:33" x14ac:dyDescent="0.2">
      <c r="B17" s="111" t="s">
        <v>82</v>
      </c>
      <c r="C17" s="136">
        <v>11142.5460475</v>
      </c>
      <c r="D17" s="137">
        <v>11438.865097899999</v>
      </c>
      <c r="E17" s="137">
        <v>11685.292184999998</v>
      </c>
      <c r="F17" s="137">
        <v>11852.212301200001</v>
      </c>
      <c r="G17" s="137">
        <v>11895.340987700001</v>
      </c>
      <c r="H17" s="137">
        <v>11798.941537000001</v>
      </c>
      <c r="I17" s="137">
        <v>11605.564065300001</v>
      </c>
      <c r="J17" s="137">
        <v>11403.5152428</v>
      </c>
      <c r="K17" s="137">
        <v>11167.992168800001</v>
      </c>
      <c r="L17" s="137">
        <v>10975.274775900001</v>
      </c>
      <c r="M17" s="137">
        <v>10814.518838800002</v>
      </c>
      <c r="N17" s="137">
        <v>10716.314709799999</v>
      </c>
      <c r="O17" s="137">
        <v>10607.6927913</v>
      </c>
      <c r="P17" s="137">
        <v>10473.000911799998</v>
      </c>
      <c r="Q17" s="137">
        <v>10383.551573699999</v>
      </c>
      <c r="R17" s="137">
        <v>10292.7655046</v>
      </c>
      <c r="S17" s="137">
        <v>10181.650855899999</v>
      </c>
      <c r="T17" s="137">
        <v>10020.623922000001</v>
      </c>
      <c r="U17" s="137">
        <v>9852.2961570000007</v>
      </c>
      <c r="V17" s="137">
        <v>9664.1135460000005</v>
      </c>
      <c r="W17" s="137">
        <v>9426.7997739999992</v>
      </c>
      <c r="X17" s="137">
        <v>9063.6871350000001</v>
      </c>
      <c r="Y17" s="137">
        <v>8728.4816790000004</v>
      </c>
      <c r="Z17" s="137">
        <v>8470.620551</v>
      </c>
      <c r="AA17" s="137">
        <v>8286.7589269999989</v>
      </c>
      <c r="AB17" s="137">
        <v>8190.1948519999996</v>
      </c>
      <c r="AC17" s="137">
        <v>8122.972651</v>
      </c>
      <c r="AD17" s="137">
        <v>8035.6328089999997</v>
      </c>
      <c r="AE17" s="137">
        <v>7974.9351719999995</v>
      </c>
      <c r="AF17" s="137">
        <v>7908.6149030000006</v>
      </c>
      <c r="AG17" s="138">
        <v>7829.1630490000007</v>
      </c>
    </row>
    <row r="18" spans="2:33" ht="15.75" thickBot="1" x14ac:dyDescent="0.3">
      <c r="B18" s="111" t="s">
        <v>83</v>
      </c>
      <c r="C18" s="134">
        <v>2520</v>
      </c>
      <c r="D18" s="107">
        <v>2448</v>
      </c>
      <c r="E18" s="107">
        <v>2399</v>
      </c>
      <c r="F18" s="107">
        <v>2321</v>
      </c>
      <c r="G18" s="107">
        <v>2279</v>
      </c>
      <c r="H18" s="107">
        <v>2258</v>
      </c>
      <c r="I18" s="107">
        <v>2247</v>
      </c>
      <c r="J18" s="107">
        <v>2246</v>
      </c>
      <c r="K18" s="107">
        <v>2219</v>
      </c>
      <c r="L18" s="107">
        <v>2178</v>
      </c>
      <c r="M18" s="107">
        <v>2127</v>
      </c>
      <c r="N18" s="107">
        <v>2079</v>
      </c>
      <c r="O18" s="107">
        <v>2044</v>
      </c>
      <c r="P18" s="107">
        <v>2022</v>
      </c>
      <c r="Q18" s="107">
        <v>1987</v>
      </c>
      <c r="R18" s="107">
        <v>1955</v>
      </c>
      <c r="S18" s="107">
        <v>1950</v>
      </c>
      <c r="T18" s="107">
        <v>1994</v>
      </c>
      <c r="U18" s="107">
        <v>2037</v>
      </c>
      <c r="V18" s="107">
        <v>2091</v>
      </c>
      <c r="W18" s="107">
        <v>2158</v>
      </c>
      <c r="X18" s="107">
        <v>2376</v>
      </c>
      <c r="Y18" s="107">
        <v>2559</v>
      </c>
      <c r="Z18" s="107">
        <v>2668</v>
      </c>
      <c r="AA18" s="107">
        <v>2715</v>
      </c>
      <c r="AB18" s="107">
        <v>2687</v>
      </c>
      <c r="AC18" s="107">
        <v>2607</v>
      </c>
      <c r="AD18" s="107">
        <v>2530</v>
      </c>
      <c r="AE18" s="107">
        <v>2421</v>
      </c>
      <c r="AF18" s="107">
        <v>2335</v>
      </c>
      <c r="AG18" s="135">
        <v>2266</v>
      </c>
    </row>
    <row r="19" spans="2:33" ht="15.75" thickBot="1" x14ac:dyDescent="0.25">
      <c r="B19" s="133" t="s">
        <v>126</v>
      </c>
      <c r="C19" s="139">
        <v>30581.619542970002</v>
      </c>
      <c r="D19" s="140">
        <v>30025.696128250005</v>
      </c>
      <c r="E19" s="140">
        <v>29672.95270265</v>
      </c>
      <c r="F19" s="140">
        <v>29313.937354460002</v>
      </c>
      <c r="G19" s="140">
        <v>28961.304275129998</v>
      </c>
      <c r="H19" s="140">
        <v>28633.367975260007</v>
      </c>
      <c r="I19" s="140">
        <v>28313.457731320002</v>
      </c>
      <c r="J19" s="140">
        <v>27974.511566259996</v>
      </c>
      <c r="K19" s="140">
        <v>27642.129691649996</v>
      </c>
      <c r="L19" s="140">
        <v>27316.932978160006</v>
      </c>
      <c r="M19" s="140">
        <v>27004.817442750002</v>
      </c>
      <c r="N19" s="140">
        <v>26782.167432950002</v>
      </c>
      <c r="O19" s="140">
        <v>26564.896963949999</v>
      </c>
      <c r="P19" s="140">
        <v>26345.888677570001</v>
      </c>
      <c r="Q19" s="140">
        <v>26130.214400589997</v>
      </c>
      <c r="R19" s="140">
        <v>25919.339921269995</v>
      </c>
      <c r="S19" s="140">
        <v>25703.663287569998</v>
      </c>
      <c r="T19" s="140">
        <v>25491.972780430009</v>
      </c>
      <c r="U19" s="140">
        <v>25274.086128770003</v>
      </c>
      <c r="V19" s="140">
        <v>25057.759053239999</v>
      </c>
      <c r="W19" s="140">
        <v>24834.970120999998</v>
      </c>
      <c r="X19" s="140">
        <v>24612.312731009999</v>
      </c>
      <c r="Y19" s="140">
        <v>24379.476604869993</v>
      </c>
      <c r="Z19" s="140">
        <v>24147.748492299997</v>
      </c>
      <c r="AA19" s="140">
        <v>23924.738276810003</v>
      </c>
      <c r="AB19" s="140">
        <v>23707.758231919997</v>
      </c>
      <c r="AC19" s="140">
        <v>23501.527937799994</v>
      </c>
      <c r="AD19" s="140">
        <v>23312.527031310005</v>
      </c>
      <c r="AE19" s="140">
        <v>23140.684615669998</v>
      </c>
      <c r="AF19" s="140">
        <v>22993.144801529994</v>
      </c>
      <c r="AG19" s="141">
        <v>22862.878258700002</v>
      </c>
    </row>
    <row r="20" spans="2:33" x14ac:dyDescent="0.2">
      <c r="B20" s="111" t="s">
        <v>44</v>
      </c>
      <c r="C20" s="142">
        <v>27713.946526950003</v>
      </c>
      <c r="D20" s="143">
        <v>27196.226621510003</v>
      </c>
      <c r="E20" s="143">
        <v>26828.60385526</v>
      </c>
      <c r="F20" s="143">
        <v>26455.516137980001</v>
      </c>
      <c r="G20" s="143">
        <v>26086.113609219999</v>
      </c>
      <c r="H20" s="143">
        <v>25736.567088340009</v>
      </c>
      <c r="I20" s="143">
        <v>25387.705083370001</v>
      </c>
      <c r="J20" s="143">
        <v>25021.809792109994</v>
      </c>
      <c r="K20" s="143">
        <v>24661.546244399997</v>
      </c>
      <c r="L20" s="143">
        <v>24308.209424250006</v>
      </c>
      <c r="M20" s="143">
        <v>23967.421996280002</v>
      </c>
      <c r="N20" s="143">
        <v>23699.502193510001</v>
      </c>
      <c r="O20" s="143">
        <v>23437.662418969998</v>
      </c>
      <c r="P20" s="143">
        <v>23177.336368380002</v>
      </c>
      <c r="Q20" s="143">
        <v>22923.342337549999</v>
      </c>
      <c r="R20" s="143">
        <v>22674.087967469997</v>
      </c>
      <c r="S20" s="143">
        <v>22421.418189619999</v>
      </c>
      <c r="T20" s="143">
        <v>22175.724056820003</v>
      </c>
      <c r="U20" s="143">
        <v>21925.836128200001</v>
      </c>
      <c r="V20" s="143">
        <v>21678.356318329999</v>
      </c>
      <c r="W20" s="143">
        <v>21425.669044219998</v>
      </c>
      <c r="X20" s="143">
        <v>21175.032284360001</v>
      </c>
      <c r="Y20" s="143">
        <v>20916.208520939992</v>
      </c>
      <c r="Z20" s="143">
        <v>20659.16990343</v>
      </c>
      <c r="AA20" s="143">
        <v>20410.332552540003</v>
      </c>
      <c r="AB20" s="143">
        <v>20170.353374420003</v>
      </c>
      <c r="AC20" s="143">
        <v>19943.667891179997</v>
      </c>
      <c r="AD20" s="143">
        <v>19737.958442279996</v>
      </c>
      <c r="AE20" s="143">
        <v>19552.354249669996</v>
      </c>
      <c r="AF20" s="143">
        <v>19394.332270809995</v>
      </c>
      <c r="AG20" s="144">
        <v>19255.699130479999</v>
      </c>
    </row>
    <row r="21" spans="2:33" ht="15.75" thickBot="1" x14ac:dyDescent="0.25">
      <c r="B21" s="132" t="s">
        <v>79</v>
      </c>
      <c r="C21" s="145">
        <v>2867.67301602</v>
      </c>
      <c r="D21" s="146">
        <v>2829.4695067400003</v>
      </c>
      <c r="E21" s="146">
        <v>2844.3488473899997</v>
      </c>
      <c r="F21" s="146">
        <v>2858.4212164800001</v>
      </c>
      <c r="G21" s="146">
        <v>2875.19066591</v>
      </c>
      <c r="H21" s="146">
        <v>2896.8008869199998</v>
      </c>
      <c r="I21" s="146">
        <v>2925.7526479500002</v>
      </c>
      <c r="J21" s="146">
        <v>2952.7017741500003</v>
      </c>
      <c r="K21" s="146">
        <v>2980.5834472499996</v>
      </c>
      <c r="L21" s="146">
        <v>3008.7235539100006</v>
      </c>
      <c r="M21" s="146">
        <v>3037.39544647</v>
      </c>
      <c r="N21" s="146">
        <v>3082.6652394400003</v>
      </c>
      <c r="O21" s="146">
        <v>3127.23454498</v>
      </c>
      <c r="P21" s="146">
        <v>3168.5523091900004</v>
      </c>
      <c r="Q21" s="146">
        <v>3206.8720630400003</v>
      </c>
      <c r="R21" s="146">
        <v>3245.2519538000001</v>
      </c>
      <c r="S21" s="146">
        <v>3282.2450979500004</v>
      </c>
      <c r="T21" s="146">
        <v>3316.2487236099996</v>
      </c>
      <c r="U21" s="146">
        <v>3348.2500005700003</v>
      </c>
      <c r="V21" s="146">
        <v>3379.4027349099997</v>
      </c>
      <c r="W21" s="146">
        <v>3409.3010767800001</v>
      </c>
      <c r="X21" s="146">
        <v>3437.2804466499997</v>
      </c>
      <c r="Y21" s="146">
        <v>3463.2680839300001</v>
      </c>
      <c r="Z21" s="146">
        <v>3488.5785888699997</v>
      </c>
      <c r="AA21" s="146">
        <v>3514.4057242700001</v>
      </c>
      <c r="AB21" s="146">
        <v>3537.4048575000006</v>
      </c>
      <c r="AC21" s="146">
        <v>3557.8600466200005</v>
      </c>
      <c r="AD21" s="146">
        <v>3574.5685890299997</v>
      </c>
      <c r="AE21" s="146">
        <v>3588.3303659999997</v>
      </c>
      <c r="AF21" s="146">
        <v>3598.8125307199998</v>
      </c>
      <c r="AG21" s="147">
        <v>3607.1791282200002</v>
      </c>
    </row>
    <row r="22" spans="2:33" ht="15.75" thickBot="1" x14ac:dyDescent="0.3"/>
    <row r="23" spans="2:33" x14ac:dyDescent="0.25">
      <c r="B23" s="159" t="s">
        <v>120</v>
      </c>
      <c r="C23" s="160"/>
      <c r="D23" s="160"/>
      <c r="E23" s="161"/>
    </row>
    <row r="24" spans="2:33" x14ac:dyDescent="0.25">
      <c r="B24" s="162" t="s">
        <v>121</v>
      </c>
      <c r="C24" s="163"/>
      <c r="D24" s="163"/>
      <c r="E24" s="164"/>
    </row>
    <row r="25" spans="2:33" ht="15.75" thickBot="1" x14ac:dyDescent="0.3">
      <c r="B25" s="165" t="s">
        <v>127</v>
      </c>
      <c r="C25" s="166"/>
      <c r="D25" s="166"/>
      <c r="E25" s="167"/>
    </row>
    <row r="26" spans="2:33" x14ac:dyDescent="0.25">
      <c r="B26" s="112"/>
      <c r="C26" s="113"/>
      <c r="D26" s="113"/>
      <c r="E26" s="113"/>
      <c r="F26" s="113"/>
      <c r="G26" s="113"/>
      <c r="H26" s="113"/>
      <c r="I26" s="113"/>
      <c r="J26" s="113"/>
      <c r="K26" s="113"/>
      <c r="L26" s="113"/>
      <c r="M26" s="113"/>
      <c r="N26" s="113"/>
      <c r="O26" s="113"/>
      <c r="P26" s="113"/>
      <c r="Q26" s="113"/>
      <c r="R26" s="113"/>
    </row>
    <row r="27" spans="2:33" ht="180" x14ac:dyDescent="0.25">
      <c r="B27" s="158" t="s">
        <v>129</v>
      </c>
      <c r="C27" s="113"/>
      <c r="D27" s="113"/>
      <c r="E27" s="113"/>
      <c r="F27" s="113"/>
      <c r="G27" s="113"/>
      <c r="H27" s="113"/>
      <c r="I27" s="113"/>
      <c r="J27" s="113"/>
      <c r="K27" s="113"/>
      <c r="L27" s="113"/>
      <c r="M27" s="113"/>
      <c r="N27" s="113"/>
      <c r="O27" s="113"/>
      <c r="P27" s="113"/>
      <c r="Q27" s="113"/>
      <c r="R27" s="113"/>
    </row>
  </sheetData>
  <mergeCells count="3">
    <mergeCell ref="B23:E23"/>
    <mergeCell ref="B24:E24"/>
    <mergeCell ref="B25:E25"/>
  </mergeCells>
  <hyperlinks>
    <hyperlink ref="B23" r:id="rId1"/>
    <hyperlink ref="B24"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X1" workbookViewId="0">
      <selection activeCell="D12" sqref="D12:AH15"/>
    </sheetView>
  </sheetViews>
  <sheetFormatPr defaultRowHeight="15" x14ac:dyDescent="0.25"/>
  <cols>
    <col min="2" max="2" width="20.85546875" bestFit="1" customWidth="1"/>
    <col min="3" max="3" width="9.140625" style="16"/>
    <col min="4" max="7" width="16.42578125" bestFit="1" customWidth="1"/>
    <col min="8" max="8" width="16.42578125" customWidth="1"/>
    <col min="9" max="35" width="16.42578125" bestFit="1" customWidth="1"/>
  </cols>
  <sheetData>
    <row r="1" spans="1:34" s="40" customFormat="1" x14ac:dyDescent="0.25">
      <c r="C1" s="41"/>
      <c r="D1" s="40" t="s">
        <v>48</v>
      </c>
      <c r="E1" s="40" t="s">
        <v>49</v>
      </c>
      <c r="F1" s="40" t="s">
        <v>50</v>
      </c>
      <c r="G1" s="40" t="s">
        <v>52</v>
      </c>
      <c r="H1" s="40" t="s">
        <v>51</v>
      </c>
      <c r="I1" s="40" t="s">
        <v>53</v>
      </c>
      <c r="J1" s="40" t="s">
        <v>54</v>
      </c>
      <c r="K1" s="40" t="s">
        <v>55</v>
      </c>
      <c r="L1" s="40" t="s">
        <v>56</v>
      </c>
      <c r="M1" s="40" t="s">
        <v>57</v>
      </c>
      <c r="N1" s="40" t="s">
        <v>58</v>
      </c>
      <c r="O1" s="40" t="s">
        <v>59</v>
      </c>
      <c r="P1" s="40" t="s">
        <v>60</v>
      </c>
      <c r="Q1" s="40" t="s">
        <v>61</v>
      </c>
      <c r="R1" s="40" t="s">
        <v>62</v>
      </c>
      <c r="S1" s="40" t="s">
        <v>63</v>
      </c>
      <c r="T1" s="40" t="s">
        <v>64</v>
      </c>
      <c r="U1" s="40" t="s">
        <v>65</v>
      </c>
      <c r="V1" s="40" t="s">
        <v>66</v>
      </c>
      <c r="W1" s="40" t="s">
        <v>78</v>
      </c>
      <c r="X1" s="40" t="s">
        <v>67</v>
      </c>
      <c r="Y1" s="40" t="s">
        <v>77</v>
      </c>
      <c r="Z1" s="40" t="s">
        <v>68</v>
      </c>
      <c r="AA1" s="40" t="s">
        <v>69</v>
      </c>
      <c r="AB1" s="40" t="s">
        <v>70</v>
      </c>
      <c r="AC1" s="40" t="s">
        <v>71</v>
      </c>
      <c r="AD1" s="40" t="s">
        <v>72</v>
      </c>
      <c r="AE1" s="40" t="s">
        <v>73</v>
      </c>
      <c r="AF1" s="40" t="s">
        <v>74</v>
      </c>
      <c r="AG1" s="40" t="s">
        <v>75</v>
      </c>
      <c r="AH1" s="40" t="s">
        <v>76</v>
      </c>
    </row>
    <row r="2" spans="1:34" x14ac:dyDescent="0.25">
      <c r="A2" t="s">
        <v>90</v>
      </c>
      <c r="C2" s="16" t="s">
        <v>80</v>
      </c>
      <c r="D2" s="15">
        <v>1070.39568652</v>
      </c>
      <c r="E2" s="15">
        <v>1015.47018384</v>
      </c>
      <c r="F2" s="15">
        <v>1004.68469139</v>
      </c>
      <c r="G2" s="15">
        <v>987.81061028000011</v>
      </c>
      <c r="H2" s="15">
        <v>970.15157820999991</v>
      </c>
      <c r="I2" s="15">
        <v>949.75939291999998</v>
      </c>
      <c r="J2" s="15">
        <v>941.21032965000006</v>
      </c>
      <c r="K2" s="15">
        <v>934.78033134999987</v>
      </c>
      <c r="L2" s="15">
        <v>929.40587845000005</v>
      </c>
      <c r="M2" s="15">
        <v>919.04978701000005</v>
      </c>
      <c r="N2" s="15">
        <v>909.40640867000013</v>
      </c>
      <c r="O2" s="15">
        <v>910.78949363999993</v>
      </c>
      <c r="P2" s="15">
        <v>909.86562567999988</v>
      </c>
      <c r="Q2" s="15">
        <v>904.79571638999994</v>
      </c>
      <c r="R2" s="15">
        <v>895.61062233999996</v>
      </c>
      <c r="S2" s="15">
        <v>884.90492940000001</v>
      </c>
      <c r="T2" s="15">
        <v>872.73876444999996</v>
      </c>
      <c r="U2" s="15">
        <v>862.97498660999997</v>
      </c>
      <c r="V2" s="15">
        <v>856.13578356999994</v>
      </c>
      <c r="W2" s="15">
        <v>853.14921590999995</v>
      </c>
      <c r="X2" s="15">
        <v>853.43818778000002</v>
      </c>
      <c r="Y2" s="15">
        <v>850.85228964999999</v>
      </c>
      <c r="Z2" s="15">
        <v>849.27276092999989</v>
      </c>
      <c r="AA2" s="15">
        <v>850.85813587000007</v>
      </c>
      <c r="AB2" s="15">
        <v>856.59728526999993</v>
      </c>
      <c r="AC2" s="15">
        <v>862.87588749999998</v>
      </c>
      <c r="AD2" s="15">
        <v>865.04108262000011</v>
      </c>
      <c r="AE2" s="15">
        <v>866.90445803</v>
      </c>
      <c r="AF2" s="15">
        <v>867.87666300000001</v>
      </c>
      <c r="AG2" s="15">
        <v>866.33073772</v>
      </c>
      <c r="AH2" s="15">
        <v>864.48065022000003</v>
      </c>
    </row>
    <row r="3" spans="1:34" x14ac:dyDescent="0.25">
      <c r="C3" s="16" t="s">
        <v>81</v>
      </c>
      <c r="D3" s="15">
        <v>1105.0559330000001</v>
      </c>
      <c r="E3" s="15">
        <v>1155.4596510000001</v>
      </c>
      <c r="F3" s="15">
        <v>1206.1015299999999</v>
      </c>
      <c r="G3" s="15">
        <v>1254.6818350000001</v>
      </c>
      <c r="H3" s="15">
        <v>1298.4859369999999</v>
      </c>
      <c r="I3" s="15">
        <v>1343.1511370000001</v>
      </c>
      <c r="J3" s="15">
        <v>1377.0689710000001</v>
      </c>
      <c r="K3" s="15">
        <v>1399.6813979999999</v>
      </c>
      <c r="L3" s="15">
        <v>1415.2278649999998</v>
      </c>
      <c r="M3" s="15">
        <v>1427.1311000000001</v>
      </c>
      <c r="N3" s="15">
        <v>1433.0877379999999</v>
      </c>
      <c r="O3" s="15">
        <v>1438.5849559999999</v>
      </c>
      <c r="P3" s="15">
        <v>1444.6250599999998</v>
      </c>
      <c r="Q3" s="15">
        <v>1452.9615329999999</v>
      </c>
      <c r="R3" s="15">
        <v>1455.622875</v>
      </c>
      <c r="S3" s="15">
        <v>1458.245766</v>
      </c>
      <c r="T3" s="15">
        <v>1447.244095</v>
      </c>
      <c r="U3" s="15">
        <v>1431.5904479999999</v>
      </c>
      <c r="V3" s="15">
        <v>1416.5346959999999</v>
      </c>
      <c r="W3" s="15">
        <v>1402.7050709999999</v>
      </c>
      <c r="X3" s="15">
        <v>1393.4645369999998</v>
      </c>
      <c r="Y3" s="15">
        <v>1367.155317</v>
      </c>
      <c r="Z3" s="15">
        <v>1342.2746959999999</v>
      </c>
      <c r="AA3" s="15">
        <v>1313.0253300000002</v>
      </c>
      <c r="AB3" s="15">
        <v>1281.799135</v>
      </c>
      <c r="AC3" s="15">
        <v>1244.5970379999999</v>
      </c>
      <c r="AD3" s="15">
        <v>1217.959652</v>
      </c>
      <c r="AE3" s="15">
        <v>1195.640345</v>
      </c>
      <c r="AF3" s="15">
        <v>1175.441918</v>
      </c>
      <c r="AG3" s="15">
        <v>1152.5993749999998</v>
      </c>
      <c r="AH3" s="15">
        <v>1131.5430569999999</v>
      </c>
    </row>
    <row r="4" spans="1:34" x14ac:dyDescent="0.25">
      <c r="C4" s="16" t="s">
        <v>82</v>
      </c>
      <c r="D4" s="15">
        <v>363.65508749999998</v>
      </c>
      <c r="E4" s="15">
        <v>363.92545789999997</v>
      </c>
      <c r="F4" s="15">
        <v>369.40292499999998</v>
      </c>
      <c r="G4" s="15">
        <v>381.09410119999995</v>
      </c>
      <c r="H4" s="15">
        <v>396.62042770000005</v>
      </c>
      <c r="I4" s="15">
        <v>415.61539700000003</v>
      </c>
      <c r="J4" s="15">
        <v>437.69793529999998</v>
      </c>
      <c r="K4" s="15">
        <v>463.63008279999997</v>
      </c>
      <c r="L4" s="15">
        <v>494.46864879999998</v>
      </c>
      <c r="M4" s="15">
        <v>531.36379590000001</v>
      </c>
      <c r="N4" s="15">
        <v>573.11587880000002</v>
      </c>
      <c r="O4" s="15">
        <v>619.01370980000002</v>
      </c>
      <c r="P4" s="15">
        <v>664.20440129999997</v>
      </c>
      <c r="Q4" s="15">
        <v>706.54242180000006</v>
      </c>
      <c r="R4" s="15">
        <v>754.71151369999995</v>
      </c>
      <c r="S4" s="15">
        <v>802.44266459999994</v>
      </c>
      <c r="T4" s="15">
        <v>862.3344358999999</v>
      </c>
      <c r="U4" s="15">
        <v>919.25870199999997</v>
      </c>
      <c r="V4" s="15">
        <v>971.93025699999998</v>
      </c>
      <c r="W4" s="15">
        <v>1017.6259460000001</v>
      </c>
      <c r="X4" s="15">
        <v>1054.4831239999999</v>
      </c>
      <c r="Y4" s="15">
        <v>1104.4080050000002</v>
      </c>
      <c r="Z4" s="15">
        <v>1149.9224489999999</v>
      </c>
      <c r="AA4" s="15">
        <v>1195.6023610000002</v>
      </c>
      <c r="AB4" s="15">
        <v>1238.189427</v>
      </c>
      <c r="AC4" s="15">
        <v>1282.9314219999999</v>
      </c>
      <c r="AD4" s="15">
        <v>1317.592371</v>
      </c>
      <c r="AE4" s="15">
        <v>1342.856479</v>
      </c>
      <c r="AF4" s="15">
        <v>1362.1186319999999</v>
      </c>
      <c r="AG4" s="15">
        <v>1380.2716829999999</v>
      </c>
      <c r="AH4" s="15">
        <v>1393.6513090000001</v>
      </c>
    </row>
    <row r="5" spans="1:34" x14ac:dyDescent="0.25">
      <c r="C5" s="16" t="s">
        <v>83</v>
      </c>
      <c r="D5" s="15">
        <v>328.56630899999999</v>
      </c>
      <c r="E5" s="15">
        <v>294.614214</v>
      </c>
      <c r="F5" s="15">
        <v>264.15970099999998</v>
      </c>
      <c r="G5" s="15">
        <v>234.83466999999999</v>
      </c>
      <c r="H5" s="15">
        <v>209.93272300000001</v>
      </c>
      <c r="I5" s="15">
        <v>188.27495999999999</v>
      </c>
      <c r="J5" s="15">
        <v>169.77541199999999</v>
      </c>
      <c r="K5" s="15">
        <v>154.609962</v>
      </c>
      <c r="L5" s="15">
        <v>141.481055</v>
      </c>
      <c r="M5" s="15">
        <v>131.17887099999999</v>
      </c>
      <c r="N5" s="15">
        <v>121.785421</v>
      </c>
      <c r="O5" s="15">
        <v>114.27708</v>
      </c>
      <c r="P5" s="15">
        <v>108.539458</v>
      </c>
      <c r="Q5" s="15">
        <v>104.252638</v>
      </c>
      <c r="R5" s="15">
        <v>100.927052</v>
      </c>
      <c r="S5" s="15">
        <v>99.658593800000006</v>
      </c>
      <c r="T5" s="15">
        <v>99.927802600000007</v>
      </c>
      <c r="U5" s="15">
        <v>102.424587</v>
      </c>
      <c r="V5" s="15">
        <v>103.649264</v>
      </c>
      <c r="W5" s="15">
        <v>105.92250199999999</v>
      </c>
      <c r="X5" s="15">
        <v>107.915228</v>
      </c>
      <c r="Y5" s="15">
        <v>114.864835</v>
      </c>
      <c r="Z5" s="15">
        <v>121.79817799999999</v>
      </c>
      <c r="AA5" s="15">
        <v>129.09276199999999</v>
      </c>
      <c r="AB5" s="15">
        <v>137.81987699999999</v>
      </c>
      <c r="AC5" s="15">
        <v>147.00050999999999</v>
      </c>
      <c r="AD5" s="15">
        <v>157.266941</v>
      </c>
      <c r="AE5" s="15">
        <v>169.16730699999999</v>
      </c>
      <c r="AF5" s="15">
        <v>182.89315300000001</v>
      </c>
      <c r="AG5" s="15">
        <v>199.61073500000001</v>
      </c>
      <c r="AH5" s="15">
        <v>217.50411199999999</v>
      </c>
    </row>
    <row r="6" spans="1:34" s="23" customFormat="1" x14ac:dyDescent="0.25">
      <c r="A6" s="20" t="s">
        <v>87</v>
      </c>
      <c r="B6" s="20"/>
      <c r="C6" s="21"/>
      <c r="D6" s="22">
        <v>2867.67301602</v>
      </c>
      <c r="E6" s="22">
        <v>2829.4695067400003</v>
      </c>
      <c r="F6" s="22">
        <v>2844.3488473899997</v>
      </c>
      <c r="G6" s="22">
        <v>2858.4212164800001</v>
      </c>
      <c r="H6" s="22">
        <v>2875.19066591</v>
      </c>
      <c r="I6" s="22">
        <v>2896.8008869200003</v>
      </c>
      <c r="J6" s="22">
        <v>2925.7526479500002</v>
      </c>
      <c r="K6" s="22">
        <v>2952.7017741499994</v>
      </c>
      <c r="L6" s="22">
        <v>2980.5834472500001</v>
      </c>
      <c r="M6" s="22">
        <v>3008.7235539100002</v>
      </c>
      <c r="N6" s="22">
        <v>3037.3954464700005</v>
      </c>
      <c r="O6" s="22">
        <v>3082.6652394399998</v>
      </c>
      <c r="P6" s="22">
        <v>3127.23454498</v>
      </c>
      <c r="Q6" s="22">
        <v>3168.5523091899995</v>
      </c>
      <c r="R6" s="22">
        <v>3206.8720630400003</v>
      </c>
      <c r="S6" s="22">
        <v>3245.2519537999997</v>
      </c>
      <c r="T6" s="22">
        <v>3282.2450979499999</v>
      </c>
      <c r="U6" s="22">
        <v>3316.2487236100001</v>
      </c>
      <c r="V6" s="22">
        <v>3348.2500005699999</v>
      </c>
      <c r="W6" s="22">
        <v>3379.4027349099997</v>
      </c>
      <c r="X6" s="22">
        <v>3409.3010767799997</v>
      </c>
      <c r="Y6" s="22">
        <v>3437.2804466500002</v>
      </c>
      <c r="Z6" s="22">
        <v>3463.2680839300001</v>
      </c>
      <c r="AA6" s="22">
        <v>3488.5785888700002</v>
      </c>
      <c r="AB6" s="22">
        <v>3514.4057242700001</v>
      </c>
      <c r="AC6" s="22">
        <v>3537.4048574999997</v>
      </c>
      <c r="AD6" s="22">
        <v>3557.8600466199996</v>
      </c>
      <c r="AE6" s="22">
        <v>3574.5685890300001</v>
      </c>
      <c r="AF6" s="22">
        <v>3588.3303660000001</v>
      </c>
      <c r="AG6" s="22">
        <v>3598.8125307199998</v>
      </c>
      <c r="AH6" s="22">
        <v>3607.1791282199997</v>
      </c>
    </row>
    <row r="7" spans="1:34" x14ac:dyDescent="0.25">
      <c r="A7" s="17" t="s">
        <v>89</v>
      </c>
      <c r="B7" s="17"/>
      <c r="C7" s="18" t="s">
        <v>80</v>
      </c>
      <c r="D7" s="19">
        <v>4394.7623469499995</v>
      </c>
      <c r="E7" s="19">
        <v>4252.6881215100002</v>
      </c>
      <c r="F7" s="19">
        <v>4240.4142552599997</v>
      </c>
      <c r="G7" s="19">
        <v>4230.0438779799997</v>
      </c>
      <c r="H7" s="19">
        <v>4216.1171692200005</v>
      </c>
      <c r="I7" s="19">
        <v>4215.85412834</v>
      </c>
      <c r="J7" s="19">
        <v>4238.6890333700003</v>
      </c>
      <c r="K7" s="19">
        <v>4267.2537621100009</v>
      </c>
      <c r="L7" s="19">
        <v>4310.9592743999992</v>
      </c>
      <c r="M7" s="19">
        <v>4354.6827542499996</v>
      </c>
      <c r="N7" s="19">
        <v>4404.8418962800006</v>
      </c>
      <c r="O7" s="19">
        <v>4449.6761635100002</v>
      </c>
      <c r="P7" s="19">
        <v>4488.5211289699992</v>
      </c>
      <c r="Q7" s="19">
        <v>4510.4458883799998</v>
      </c>
      <c r="R7" s="19">
        <v>4516.8886075499995</v>
      </c>
      <c r="S7" s="19">
        <v>4510.7794774700005</v>
      </c>
      <c r="T7" s="19">
        <v>4463.2398596200001</v>
      </c>
      <c r="U7" s="19">
        <v>4416.4130968200006</v>
      </c>
      <c r="V7" s="19">
        <v>4376.6666681999995</v>
      </c>
      <c r="W7" s="19">
        <v>4343.36856833</v>
      </c>
      <c r="X7" s="19">
        <v>4317.3577842199993</v>
      </c>
      <c r="Y7" s="19">
        <v>4275.6785243599998</v>
      </c>
      <c r="Z7" s="19">
        <v>4232.0381809400005</v>
      </c>
      <c r="AA7" s="19">
        <v>4196.2349634299999</v>
      </c>
      <c r="AB7" s="19">
        <v>4171.8018825399995</v>
      </c>
      <c r="AC7" s="19">
        <v>4152.0484944199998</v>
      </c>
      <c r="AD7" s="19">
        <v>4133.1154111800006</v>
      </c>
      <c r="AE7" s="19">
        <v>4125.2127122800002</v>
      </c>
      <c r="AF7" s="19">
        <v>4123.56893967</v>
      </c>
      <c r="AG7" s="19">
        <v>4128.5606608099997</v>
      </c>
      <c r="AH7" s="19">
        <v>4137.6274504800003</v>
      </c>
    </row>
    <row r="8" spans="1:34" x14ac:dyDescent="0.25">
      <c r="C8" s="16" t="s">
        <v>81</v>
      </c>
      <c r="D8" s="15">
        <v>10348.93727</v>
      </c>
      <c r="E8" s="15">
        <v>9715.5941899999998</v>
      </c>
      <c r="F8" s="15">
        <v>9137.5239800000018</v>
      </c>
      <c r="G8" s="15">
        <v>8668.2245800000001</v>
      </c>
      <c r="H8" s="15">
        <v>8302.5463700000018</v>
      </c>
      <c r="I8" s="15">
        <v>8067.8332500000006</v>
      </c>
      <c r="J8" s="15">
        <v>7904.2021800000002</v>
      </c>
      <c r="K8" s="15">
        <v>7723.0495200000005</v>
      </c>
      <c r="L8" s="15">
        <v>7599.187609999999</v>
      </c>
      <c r="M8" s="15">
        <v>7462.4995100000006</v>
      </c>
      <c r="N8" s="15">
        <v>7316.0681099999993</v>
      </c>
      <c r="O8" s="15">
        <v>7188.22984</v>
      </c>
      <c r="P8" s="15">
        <v>7069.9897199999996</v>
      </c>
      <c r="Q8" s="15">
        <v>6983.0365300000003</v>
      </c>
      <c r="R8" s="15">
        <v>6892.0219999999999</v>
      </c>
      <c r="S8" s="15">
        <v>6818.1429600000001</v>
      </c>
      <c r="T8" s="15">
        <v>6789.2078000000001</v>
      </c>
      <c r="U8" s="15">
        <v>6766.307859999999</v>
      </c>
      <c r="V8" s="15">
        <v>6735.3994899999998</v>
      </c>
      <c r="W8" s="15">
        <v>6702.975269999999</v>
      </c>
      <c r="X8" s="15">
        <v>6686.2533899999999</v>
      </c>
      <c r="Y8" s="15">
        <v>6678.903409999999</v>
      </c>
      <c r="Z8" s="15">
        <v>6668.4468999999999</v>
      </c>
      <c r="AA8" s="15">
        <v>6649.3913799999991</v>
      </c>
      <c r="AB8" s="15">
        <v>6612.4883399999999</v>
      </c>
      <c r="AC8" s="15">
        <v>6571.1043800000007</v>
      </c>
      <c r="AD8" s="15">
        <v>6555.2137000000002</v>
      </c>
      <c r="AE8" s="15">
        <v>6559.2470599999997</v>
      </c>
      <c r="AF8" s="15">
        <v>6577.4631399999998</v>
      </c>
      <c r="AG8" s="15">
        <v>6602.2254300000004</v>
      </c>
      <c r="AH8" s="15">
        <v>6634.4957100000001</v>
      </c>
    </row>
    <row r="9" spans="1:34" x14ac:dyDescent="0.25">
      <c r="C9" s="16" t="s">
        <v>82</v>
      </c>
      <c r="D9" s="15">
        <v>10778.890960000001</v>
      </c>
      <c r="E9" s="15">
        <v>11074.939640000001</v>
      </c>
      <c r="F9" s="15">
        <v>11315.88926</v>
      </c>
      <c r="G9" s="15">
        <v>11471.118200000001</v>
      </c>
      <c r="H9" s="15">
        <v>11498.720560000002</v>
      </c>
      <c r="I9" s="15">
        <v>11383.326140000001</v>
      </c>
      <c r="J9" s="15">
        <v>11167.866129999999</v>
      </c>
      <c r="K9" s="15">
        <v>10939.88516</v>
      </c>
      <c r="L9" s="15">
        <v>10673.523520000001</v>
      </c>
      <c r="M9" s="15">
        <v>10443.910980000001</v>
      </c>
      <c r="N9" s="15">
        <v>10241.402959999999</v>
      </c>
      <c r="O9" s="15">
        <v>10097.300999999999</v>
      </c>
      <c r="P9" s="15">
        <v>9943.4883900000023</v>
      </c>
      <c r="Q9" s="15">
        <v>9766.4584899999991</v>
      </c>
      <c r="R9" s="15">
        <v>9628.8400599999986</v>
      </c>
      <c r="S9" s="15">
        <v>9490.3228400000007</v>
      </c>
      <c r="T9" s="15">
        <v>9319.3164199999992</v>
      </c>
      <c r="U9" s="15">
        <v>9101.3652199999997</v>
      </c>
      <c r="V9" s="15">
        <v>8880.3659000000007</v>
      </c>
      <c r="W9" s="15">
        <v>8646.4876000000004</v>
      </c>
      <c r="X9" s="15">
        <v>8372.3166499999988</v>
      </c>
      <c r="Y9" s="15">
        <v>7959.2791299999999</v>
      </c>
      <c r="Z9" s="15">
        <v>7578.5592300000008</v>
      </c>
      <c r="AA9" s="15">
        <v>7275.0181899999998</v>
      </c>
      <c r="AB9" s="15">
        <v>7048.5695000000005</v>
      </c>
      <c r="AC9" s="15">
        <v>6907.26343</v>
      </c>
      <c r="AD9" s="15">
        <v>6805.3802800000012</v>
      </c>
      <c r="AE9" s="15">
        <v>6692.7763299999997</v>
      </c>
      <c r="AF9" s="15">
        <v>6612.8165399999998</v>
      </c>
      <c r="AG9" s="15">
        <v>6528.3432200000007</v>
      </c>
      <c r="AH9" s="15">
        <v>6435.5117399999999</v>
      </c>
    </row>
    <row r="10" spans="1:34" x14ac:dyDescent="0.25">
      <c r="C10" s="16" t="s">
        <v>83</v>
      </c>
      <c r="D10" s="15">
        <v>2191.3559500000001</v>
      </c>
      <c r="E10" s="15">
        <v>2153.0046699999998</v>
      </c>
      <c r="F10" s="15">
        <v>2134.7763599999998</v>
      </c>
      <c r="G10" s="15">
        <v>2086.1294800000001</v>
      </c>
      <c r="H10" s="15">
        <v>2068.7295100000001</v>
      </c>
      <c r="I10" s="15">
        <v>2069.55357</v>
      </c>
      <c r="J10" s="15">
        <v>2076.9477400000001</v>
      </c>
      <c r="K10" s="15">
        <v>2091.6213499999999</v>
      </c>
      <c r="L10" s="15">
        <v>2077.8758400000002</v>
      </c>
      <c r="M10" s="15">
        <v>2047.11618</v>
      </c>
      <c r="N10" s="15">
        <v>2005.1090300000001</v>
      </c>
      <c r="O10" s="15">
        <v>1964.29519</v>
      </c>
      <c r="P10" s="15">
        <v>1935.66318</v>
      </c>
      <c r="Q10" s="15">
        <v>1917.39546</v>
      </c>
      <c r="R10" s="15">
        <v>1885.59167</v>
      </c>
      <c r="S10" s="15">
        <v>1854.8426899999999</v>
      </c>
      <c r="T10" s="15">
        <v>1849.6541099999999</v>
      </c>
      <c r="U10" s="15">
        <v>1891.63788</v>
      </c>
      <c r="V10" s="15">
        <v>1933.40407</v>
      </c>
      <c r="W10" s="15">
        <v>1985.5248799999999</v>
      </c>
      <c r="X10" s="15">
        <v>2049.7412199999999</v>
      </c>
      <c r="Y10" s="15">
        <v>2261.1712200000002</v>
      </c>
      <c r="Z10" s="15">
        <v>2437.1642099999999</v>
      </c>
      <c r="AA10" s="15">
        <v>2538.5253699999998</v>
      </c>
      <c r="AB10" s="15">
        <v>2577.4728300000002</v>
      </c>
      <c r="AC10" s="15">
        <v>2539.9370699999999</v>
      </c>
      <c r="AD10" s="15">
        <v>2449.9585000000002</v>
      </c>
      <c r="AE10" s="15">
        <v>2360.7223399999998</v>
      </c>
      <c r="AF10" s="15">
        <v>2238.5056300000001</v>
      </c>
      <c r="AG10" s="15">
        <v>2135.2029600000001</v>
      </c>
      <c r="AH10" s="15">
        <v>2048.06423</v>
      </c>
    </row>
    <row r="11" spans="1:34" s="27" customFormat="1" x14ac:dyDescent="0.25">
      <c r="A11" s="24" t="s">
        <v>88</v>
      </c>
      <c r="B11" s="24"/>
      <c r="C11" s="25"/>
      <c r="D11" s="26">
        <v>27713.946526950003</v>
      </c>
      <c r="E11" s="26">
        <v>27196.226621509999</v>
      </c>
      <c r="F11" s="26">
        <v>26828.60385526</v>
      </c>
      <c r="G11" s="26">
        <v>26455.516137980001</v>
      </c>
      <c r="H11" s="26">
        <v>26086.113609220007</v>
      </c>
      <c r="I11" s="26">
        <v>25736.567088340002</v>
      </c>
      <c r="J11" s="26">
        <v>25387.705083369998</v>
      </c>
      <c r="K11" s="26">
        <v>25021.809792110005</v>
      </c>
      <c r="L11" s="26">
        <v>24661.5462444</v>
      </c>
      <c r="M11" s="26">
        <v>24308.209424250002</v>
      </c>
      <c r="N11" s="26">
        <v>23967.421996279998</v>
      </c>
      <c r="O11" s="26">
        <v>23699.502193510001</v>
      </c>
      <c r="P11" s="26">
        <v>23437.662418970001</v>
      </c>
      <c r="Q11" s="26">
        <v>23177.336368379998</v>
      </c>
      <c r="R11" s="26">
        <v>22923.342337549999</v>
      </c>
      <c r="S11" s="26">
        <v>22674.087967470001</v>
      </c>
      <c r="T11" s="26">
        <v>22421.418189619999</v>
      </c>
      <c r="U11" s="26">
        <v>22175.724056819996</v>
      </c>
      <c r="V11" s="26">
        <v>21925.836128200001</v>
      </c>
      <c r="W11" s="26">
        <v>21678.356318329999</v>
      </c>
      <c r="X11" s="26">
        <v>21425.669044219998</v>
      </c>
      <c r="Y11" s="26">
        <v>21175.032284359997</v>
      </c>
      <c r="Z11" s="26">
        <v>20916.208520939999</v>
      </c>
      <c r="AA11" s="26">
        <v>20659.169903429996</v>
      </c>
      <c r="AB11" s="26">
        <v>20410.33255254</v>
      </c>
      <c r="AC11" s="26">
        <v>20170.353374419999</v>
      </c>
      <c r="AD11" s="26">
        <v>19943.667891180005</v>
      </c>
      <c r="AE11" s="26">
        <v>19737.95844228</v>
      </c>
      <c r="AF11" s="26">
        <v>19552.354249669999</v>
      </c>
      <c r="AG11" s="26">
        <v>19394.332270809999</v>
      </c>
      <c r="AH11" s="26">
        <v>19255.699130479999</v>
      </c>
    </row>
    <row r="12" spans="1:34" x14ac:dyDescent="0.25">
      <c r="A12" s="17" t="s">
        <v>0</v>
      </c>
      <c r="B12" s="17"/>
      <c r="C12" s="18" t="s">
        <v>80</v>
      </c>
      <c r="D12" s="19">
        <v>5465.1580334699993</v>
      </c>
      <c r="E12" s="19">
        <v>5268.1583053499999</v>
      </c>
      <c r="F12" s="19">
        <v>5245.0989466499996</v>
      </c>
      <c r="G12" s="19">
        <v>5217.8544882599999</v>
      </c>
      <c r="H12" s="19">
        <v>5186.2687474300001</v>
      </c>
      <c r="I12" s="19">
        <v>5165.6135212600002</v>
      </c>
      <c r="J12" s="19">
        <v>5179.8993630200002</v>
      </c>
      <c r="K12" s="19">
        <v>5202.0340934600008</v>
      </c>
      <c r="L12" s="19">
        <v>5240.3651528499995</v>
      </c>
      <c r="M12" s="19">
        <v>5273.7325412599994</v>
      </c>
      <c r="N12" s="19">
        <v>5314.2483049500006</v>
      </c>
      <c r="O12" s="19">
        <v>5360.46565715</v>
      </c>
      <c r="P12" s="19">
        <v>5398.3867546499987</v>
      </c>
      <c r="Q12" s="19">
        <v>5415.2416047699999</v>
      </c>
      <c r="R12" s="19">
        <v>5412.4992298899997</v>
      </c>
      <c r="S12" s="19">
        <v>5395.6844068700002</v>
      </c>
      <c r="T12" s="19">
        <v>5335.9786240699996</v>
      </c>
      <c r="U12" s="19">
        <v>5279.3880834300007</v>
      </c>
      <c r="V12" s="19">
        <v>5232.8024517699996</v>
      </c>
      <c r="W12" s="19">
        <v>5196.5177842399999</v>
      </c>
      <c r="X12" s="19">
        <v>5170.795971999999</v>
      </c>
      <c r="Y12" s="19">
        <v>5126.5308140099996</v>
      </c>
      <c r="Z12" s="19">
        <v>5081.3109418700005</v>
      </c>
      <c r="AA12" s="19">
        <v>5047.0930993000002</v>
      </c>
      <c r="AB12" s="19">
        <v>5028.3991678099992</v>
      </c>
      <c r="AC12" s="19">
        <v>5014.9243819200001</v>
      </c>
      <c r="AD12" s="19">
        <v>4998.156493800001</v>
      </c>
      <c r="AE12" s="19">
        <v>4992.1171703099999</v>
      </c>
      <c r="AF12" s="19">
        <v>4991.44560267</v>
      </c>
      <c r="AG12" s="19">
        <v>4994.8913985299996</v>
      </c>
      <c r="AH12" s="19">
        <v>5002.1081007000003</v>
      </c>
    </row>
    <row r="13" spans="1:34" x14ac:dyDescent="0.25">
      <c r="C13" s="16" t="s">
        <v>81</v>
      </c>
      <c r="D13" s="15">
        <v>11453.993203</v>
      </c>
      <c r="E13" s="15">
        <v>10871.053841000001</v>
      </c>
      <c r="F13" s="15">
        <v>10343.625510000002</v>
      </c>
      <c r="G13" s="15">
        <v>9922.9064149999995</v>
      </c>
      <c r="H13" s="15">
        <v>9601.0323070000013</v>
      </c>
      <c r="I13" s="15">
        <v>9410.9843870000004</v>
      </c>
      <c r="J13" s="15">
        <v>9281.2711510000008</v>
      </c>
      <c r="K13" s="15">
        <v>9122.7309180000011</v>
      </c>
      <c r="L13" s="15">
        <v>9014.415474999998</v>
      </c>
      <c r="M13" s="15">
        <v>8889.6306100000002</v>
      </c>
      <c r="N13" s="15">
        <v>8749.1558479999985</v>
      </c>
      <c r="O13" s="15">
        <v>8626.8147960000006</v>
      </c>
      <c r="P13" s="15">
        <v>8514.6147799999999</v>
      </c>
      <c r="Q13" s="15">
        <v>8435.9980630000009</v>
      </c>
      <c r="R13" s="15">
        <v>8347.644875</v>
      </c>
      <c r="S13" s="15">
        <v>8276.388726000001</v>
      </c>
      <c r="T13" s="15">
        <v>8236.4518950000001</v>
      </c>
      <c r="U13" s="15">
        <v>8197.8983079999998</v>
      </c>
      <c r="V13" s="15">
        <v>8151.9341859999995</v>
      </c>
      <c r="W13" s="15">
        <v>8105.6803409999993</v>
      </c>
      <c r="X13" s="15">
        <v>8079.7179269999997</v>
      </c>
      <c r="Y13" s="15">
        <v>8046.0587269999987</v>
      </c>
      <c r="Z13" s="15">
        <v>8010.7215959999994</v>
      </c>
      <c r="AA13" s="15">
        <v>7962.4167099999995</v>
      </c>
      <c r="AB13" s="15">
        <v>7894.2874750000001</v>
      </c>
      <c r="AC13" s="15">
        <v>7815.7014180000006</v>
      </c>
      <c r="AD13" s="15">
        <v>7773.1733519999998</v>
      </c>
      <c r="AE13" s="15">
        <v>7754.8874049999995</v>
      </c>
      <c r="AF13" s="15">
        <v>7752.9050580000003</v>
      </c>
      <c r="AG13" s="15">
        <v>7754.8248050000002</v>
      </c>
      <c r="AH13" s="15">
        <v>7766.038767</v>
      </c>
    </row>
    <row r="14" spans="1:34" x14ac:dyDescent="0.25">
      <c r="C14" s="16" t="s">
        <v>82</v>
      </c>
      <c r="D14" s="15">
        <v>11142.5460475</v>
      </c>
      <c r="E14" s="15">
        <v>11438.865097900001</v>
      </c>
      <c r="F14" s="15">
        <v>11685.292185</v>
      </c>
      <c r="G14" s="15">
        <v>11852.212301200001</v>
      </c>
      <c r="H14" s="15">
        <v>11895.340987700001</v>
      </c>
      <c r="I14" s="15">
        <v>11798.941537000001</v>
      </c>
      <c r="J14" s="15">
        <v>11605.564065299999</v>
      </c>
      <c r="K14" s="15">
        <v>11403.5152428</v>
      </c>
      <c r="L14" s="15">
        <v>11167.992168800001</v>
      </c>
      <c r="M14" s="15">
        <v>10975.274775900001</v>
      </c>
      <c r="N14" s="15">
        <v>10814.518838799999</v>
      </c>
      <c r="O14" s="15">
        <v>10716.314709799999</v>
      </c>
      <c r="P14" s="15">
        <v>10607.692791300002</v>
      </c>
      <c r="Q14" s="15">
        <v>10473.0009118</v>
      </c>
      <c r="R14" s="15">
        <v>10383.551573699999</v>
      </c>
      <c r="S14" s="15">
        <v>10292.7655046</v>
      </c>
      <c r="T14" s="15">
        <v>10181.650855899999</v>
      </c>
      <c r="U14" s="15">
        <v>10020.623921999999</v>
      </c>
      <c r="V14" s="15">
        <v>9852.2961570000007</v>
      </c>
      <c r="W14" s="15">
        <v>9664.1135460000005</v>
      </c>
      <c r="X14" s="15">
        <v>9426.7997739999992</v>
      </c>
      <c r="Y14" s="15">
        <v>9063.6871350000001</v>
      </c>
      <c r="Z14" s="15">
        <v>8728.4816790000004</v>
      </c>
      <c r="AA14" s="15">
        <v>8470.620551</v>
      </c>
      <c r="AB14" s="15">
        <v>8286.7589270000008</v>
      </c>
      <c r="AC14" s="15">
        <v>8190.1948519999996</v>
      </c>
      <c r="AD14" s="15">
        <v>8122.972651000001</v>
      </c>
      <c r="AE14" s="15">
        <v>8035.6328089999997</v>
      </c>
      <c r="AF14" s="15">
        <v>7974.9351719999995</v>
      </c>
      <c r="AG14" s="15">
        <v>7908.6149030000006</v>
      </c>
      <c r="AH14" s="15">
        <v>7829.1630489999998</v>
      </c>
    </row>
    <row r="15" spans="1:34" x14ac:dyDescent="0.25">
      <c r="C15" s="16" t="s">
        <v>83</v>
      </c>
      <c r="D15" s="15">
        <v>2519.9222589999999</v>
      </c>
      <c r="E15" s="15">
        <v>2447.618884</v>
      </c>
      <c r="F15" s="15">
        <v>2398.9360609999999</v>
      </c>
      <c r="G15" s="15">
        <v>2320.9641500000002</v>
      </c>
      <c r="H15" s="15">
        <v>2278.662233</v>
      </c>
      <c r="I15" s="15">
        <v>2257.8285300000002</v>
      </c>
      <c r="J15" s="15">
        <v>2246.723152</v>
      </c>
      <c r="K15" s="15">
        <v>2246.2313119999999</v>
      </c>
      <c r="L15" s="15">
        <v>2219.3568950000003</v>
      </c>
      <c r="M15" s="15">
        <v>2178.2950510000001</v>
      </c>
      <c r="N15" s="15">
        <v>2126.8944510000001</v>
      </c>
      <c r="O15" s="15">
        <v>2078.5722700000001</v>
      </c>
      <c r="P15" s="15">
        <v>2044.202638</v>
      </c>
      <c r="Q15" s="15">
        <v>2021.6480979999999</v>
      </c>
      <c r="R15" s="15">
        <v>1986.518722</v>
      </c>
      <c r="S15" s="15">
        <v>1954.5012838</v>
      </c>
      <c r="T15" s="15">
        <v>1949.5819125999999</v>
      </c>
      <c r="U15" s="15">
        <v>1994.062467</v>
      </c>
      <c r="V15" s="15">
        <v>2037.0533339999999</v>
      </c>
      <c r="W15" s="15">
        <v>2091.4473819999998</v>
      </c>
      <c r="X15" s="15">
        <v>2157.6564479999997</v>
      </c>
      <c r="Y15" s="15">
        <v>2376.036055</v>
      </c>
      <c r="Z15" s="15">
        <v>2558.9623879999999</v>
      </c>
      <c r="AA15" s="15">
        <v>2667.6181319999996</v>
      </c>
      <c r="AB15" s="15">
        <v>2715.2927070000001</v>
      </c>
      <c r="AC15" s="15">
        <v>2686.9375799999998</v>
      </c>
      <c r="AD15" s="15">
        <v>2607.225441</v>
      </c>
      <c r="AE15" s="15">
        <v>2529.889647</v>
      </c>
      <c r="AF15" s="15">
        <v>2421.3987830000001</v>
      </c>
      <c r="AG15" s="15">
        <v>2334.8136950000003</v>
      </c>
      <c r="AH15" s="15">
        <v>2265.568342</v>
      </c>
    </row>
    <row r="16" spans="1:34" s="28" customFormat="1" ht="18" customHeight="1" x14ac:dyDescent="0.3">
      <c r="A16" s="28" t="s">
        <v>84</v>
      </c>
      <c r="C16" s="29"/>
      <c r="D16" s="30">
        <v>30581.619542970002</v>
      </c>
      <c r="E16" s="30">
        <v>30025.696128249998</v>
      </c>
      <c r="F16" s="30">
        <v>29672.95270265</v>
      </c>
      <c r="G16" s="30">
        <v>29313.937354459998</v>
      </c>
      <c r="H16" s="30">
        <v>28961.304275130005</v>
      </c>
      <c r="I16" s="30">
        <v>28633.367975260004</v>
      </c>
      <c r="J16" s="30">
        <v>28313.457731319999</v>
      </c>
      <c r="K16" s="30">
        <v>27974.51156626</v>
      </c>
      <c r="L16" s="30">
        <v>27642.12969165</v>
      </c>
      <c r="M16" s="30">
        <v>27316.932978160003</v>
      </c>
      <c r="N16" s="30">
        <v>27004.817442749998</v>
      </c>
      <c r="O16" s="30">
        <v>26782.167432949998</v>
      </c>
      <c r="P16" s="30">
        <v>26564.896963950003</v>
      </c>
      <c r="Q16" s="30">
        <v>26345.888677570001</v>
      </c>
      <c r="R16" s="30">
        <v>26130.214400590001</v>
      </c>
      <c r="S16" s="30">
        <v>25919.339921270002</v>
      </c>
      <c r="T16" s="30">
        <v>25703.663287569998</v>
      </c>
      <c r="U16" s="30">
        <v>25491.972780429998</v>
      </c>
      <c r="V16" s="30">
        <v>25274.086128769999</v>
      </c>
      <c r="W16" s="30">
        <v>25057.759053239999</v>
      </c>
      <c r="X16" s="30">
        <v>24834.970120999995</v>
      </c>
      <c r="Y16" s="30">
        <v>24612.312731009999</v>
      </c>
      <c r="Z16" s="30">
        <v>24379.47660487</v>
      </c>
      <c r="AA16" s="30">
        <v>24147.748492299997</v>
      </c>
      <c r="AB16" s="30">
        <v>23924.73827681</v>
      </c>
      <c r="AC16" s="30">
        <v>23707.758231920001</v>
      </c>
      <c r="AD16" s="30">
        <v>23501.527937800001</v>
      </c>
      <c r="AE16" s="30">
        <v>23312.527031310001</v>
      </c>
      <c r="AF16" s="30">
        <v>23140.684615669998</v>
      </c>
      <c r="AG16" s="30">
        <v>22993.144801530001</v>
      </c>
      <c r="AH16" s="30">
        <v>22862.878258699999</v>
      </c>
    </row>
    <row r="17" spans="2:34" s="37" customFormat="1" ht="18" customHeight="1" x14ac:dyDescent="0.3">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2:34" s="34" customFormat="1" x14ac:dyDescent="0.25">
      <c r="B18" s="34" t="s">
        <v>85</v>
      </c>
      <c r="C18" s="35" t="s">
        <v>80</v>
      </c>
      <c r="D18" s="36">
        <v>0.17870727957330537</v>
      </c>
      <c r="E18" s="36">
        <v>0.17545499304488721</v>
      </c>
      <c r="F18" s="36">
        <v>0.17676363384563262</v>
      </c>
      <c r="G18" s="36">
        <v>0.17799910074059444</v>
      </c>
      <c r="H18" s="36">
        <v>0.1790758005289014</v>
      </c>
      <c r="I18" s="36">
        <v>0.18040537619337091</v>
      </c>
      <c r="J18" s="36">
        <v>0.18294831426717831</v>
      </c>
      <c r="K18" s="36">
        <v>0.1859562080695687</v>
      </c>
      <c r="L18" s="36">
        <v>0.18957892214914915</v>
      </c>
      <c r="M18" s="36">
        <v>0.1930572713077405</v>
      </c>
      <c r="N18" s="36">
        <v>0.19678889947010994</v>
      </c>
      <c r="O18" s="36">
        <v>0.20015055430334736</v>
      </c>
      <c r="P18" s="36">
        <v>0.20321504585453129</v>
      </c>
      <c r="Q18" s="36">
        <v>0.20554408587402684</v>
      </c>
      <c r="R18" s="36">
        <v>0.20713566092162602</v>
      </c>
      <c r="S18" s="36">
        <v>0.20817213799654591</v>
      </c>
      <c r="T18" s="36">
        <v>0.20759603657936254</v>
      </c>
      <c r="U18" s="36">
        <v>0.20710002042223066</v>
      </c>
      <c r="V18" s="36">
        <v>0.20704220224261227</v>
      </c>
      <c r="W18" s="36">
        <v>0.20738158480967928</v>
      </c>
      <c r="X18" s="36">
        <v>0.20820624896293588</v>
      </c>
      <c r="Y18" s="36">
        <v>0.20829130809600377</v>
      </c>
      <c r="Z18" s="36">
        <v>0.20842576008604577</v>
      </c>
      <c r="AA18" s="36">
        <v>0.20900884821246871</v>
      </c>
      <c r="AB18" s="36">
        <v>0.21017572312103303</v>
      </c>
      <c r="AC18" s="36">
        <v>0.21153093990843605</v>
      </c>
      <c r="AD18" s="36">
        <v>0.21267368262303216</v>
      </c>
      <c r="AE18" s="36">
        <v>0.21413882603139991</v>
      </c>
      <c r="AF18" s="36">
        <v>0.21569999702126277</v>
      </c>
      <c r="AG18" s="36">
        <v>0.2172339382735341</v>
      </c>
      <c r="AH18" s="36">
        <v>0.21878733045331031</v>
      </c>
    </row>
    <row r="19" spans="2:34" s="34" customFormat="1" x14ac:dyDescent="0.25">
      <c r="B19" s="34" t="s">
        <v>85</v>
      </c>
      <c r="C19" s="35" t="s">
        <v>81</v>
      </c>
      <c r="D19" s="36">
        <v>0.37453847684247332</v>
      </c>
      <c r="E19" s="36">
        <v>0.36205834477795351</v>
      </c>
      <c r="F19" s="36">
        <v>0.34858767220278164</v>
      </c>
      <c r="G19" s="36">
        <v>0.33850472882621035</v>
      </c>
      <c r="H19" s="36">
        <v>0.3315124283005691</v>
      </c>
      <c r="I19" s="36">
        <v>0.3286719325205244</v>
      </c>
      <c r="J19" s="36">
        <v>0.32780422790725317</v>
      </c>
      <c r="K19" s="36">
        <v>0.32610867562037821</v>
      </c>
      <c r="L19" s="36">
        <v>0.32611146737087443</v>
      </c>
      <c r="M19" s="36">
        <v>0.32542564778803301</v>
      </c>
      <c r="N19" s="36">
        <v>0.3239850025480876</v>
      </c>
      <c r="O19" s="36">
        <v>0.3221104049027213</v>
      </c>
      <c r="P19" s="36">
        <v>0.32052128007704267</v>
      </c>
      <c r="Q19" s="36">
        <v>0.32020168938852778</v>
      </c>
      <c r="R19" s="36">
        <v>0.31946331350467283</v>
      </c>
      <c r="S19" s="36">
        <v>0.31931325223325641</v>
      </c>
      <c r="T19" s="36">
        <v>0.32043883406234375</v>
      </c>
      <c r="U19" s="36">
        <v>0.3215874416080291</v>
      </c>
      <c r="V19" s="36">
        <v>0.32254120463412084</v>
      </c>
      <c r="W19" s="36">
        <v>0.32347985802632756</v>
      </c>
      <c r="X19" s="36">
        <v>0.32533632565830783</v>
      </c>
      <c r="Y19" s="36">
        <v>0.32691193285799836</v>
      </c>
      <c r="Z19" s="36">
        <v>0.32858464214936395</v>
      </c>
      <c r="AA19" s="36">
        <v>0.32973743753124557</v>
      </c>
      <c r="AB19" s="36">
        <v>0.32996337864443226</v>
      </c>
      <c r="AC19" s="36">
        <v>0.32966851363774163</v>
      </c>
      <c r="AD19" s="36">
        <v>0.33075182909693202</v>
      </c>
      <c r="AE19" s="36">
        <v>0.33264893997054723</v>
      </c>
      <c r="AF19" s="36">
        <v>0.33503352155579813</v>
      </c>
      <c r="AG19" s="36">
        <v>0.33726681895570809</v>
      </c>
      <c r="AH19" s="36">
        <v>0.33967896251403928</v>
      </c>
    </row>
    <row r="20" spans="2:34" s="34" customFormat="1" x14ac:dyDescent="0.25">
      <c r="B20" s="34" t="s">
        <v>85</v>
      </c>
      <c r="C20" s="35" t="s">
        <v>82</v>
      </c>
      <c r="D20" s="36">
        <v>0.36435434793908456</v>
      </c>
      <c r="E20" s="36">
        <v>0.38096918882548814</v>
      </c>
      <c r="F20" s="36">
        <v>0.39380281100088915</v>
      </c>
      <c r="G20" s="36">
        <v>0.40432003923201176</v>
      </c>
      <c r="H20" s="36">
        <v>0.41073222651491248</v>
      </c>
      <c r="I20" s="36">
        <v>0.41206963662795804</v>
      </c>
      <c r="J20" s="36">
        <v>0.40989568195558351</v>
      </c>
      <c r="K20" s="36">
        <v>0.40763947623499369</v>
      </c>
      <c r="L20" s="36">
        <v>0.40402068485242559</v>
      </c>
      <c r="M20" s="36">
        <v>0.40177551354959129</v>
      </c>
      <c r="N20" s="36">
        <v>0.40046628205232987</v>
      </c>
      <c r="O20" s="36">
        <v>0.40012873254670783</v>
      </c>
      <c r="P20" s="36">
        <v>0.39931240108686333</v>
      </c>
      <c r="Q20" s="36">
        <v>0.3975193640257183</v>
      </c>
      <c r="R20" s="36">
        <v>0.39737720534989357</v>
      </c>
      <c r="S20" s="36">
        <v>0.39710754733200293</v>
      </c>
      <c r="T20" s="36">
        <v>0.39611672242935625</v>
      </c>
      <c r="U20" s="36">
        <v>0.39308938575725921</v>
      </c>
      <c r="V20" s="36">
        <v>0.389818096955242</v>
      </c>
      <c r="W20" s="36">
        <v>0.38567349639952814</v>
      </c>
      <c r="X20" s="36">
        <v>0.37957765715324415</v>
      </c>
      <c r="Y20" s="36">
        <v>0.36825824675875796</v>
      </c>
      <c r="Z20" s="36">
        <v>0.35802580262352368</v>
      </c>
      <c r="AA20" s="36">
        <v>0.35078303692375423</v>
      </c>
      <c r="AB20" s="36">
        <v>0.34636779851557542</v>
      </c>
      <c r="AC20" s="36">
        <v>0.34546475343133726</v>
      </c>
      <c r="AD20" s="36">
        <v>0.34563593790576325</v>
      </c>
      <c r="AE20" s="36">
        <v>0.34469162430172007</v>
      </c>
      <c r="AF20" s="36">
        <v>0.34462831607841343</v>
      </c>
      <c r="AG20" s="36">
        <v>0.3439553384830486</v>
      </c>
      <c r="AH20" s="36">
        <v>0.34243995705224789</v>
      </c>
    </row>
    <row r="21" spans="2:34" s="34" customFormat="1" x14ac:dyDescent="0.25">
      <c r="B21" s="34" t="s">
        <v>85</v>
      </c>
      <c r="C21" s="35" t="s">
        <v>83</v>
      </c>
      <c r="D21" s="36">
        <v>8.2399895645136653E-2</v>
      </c>
      <c r="E21" s="36">
        <v>8.1517473351671324E-2</v>
      </c>
      <c r="F21" s="36">
        <v>8.0845882950696654E-2</v>
      </c>
      <c r="G21" s="36">
        <v>7.9176131201183553E-2</v>
      </c>
      <c r="H21" s="36">
        <v>7.8679544655616898E-2</v>
      </c>
      <c r="I21" s="36">
        <v>7.8853054658146557E-2</v>
      </c>
      <c r="J21" s="36">
        <v>7.9351775869985056E-2</v>
      </c>
      <c r="K21" s="36">
        <v>8.0295640075059432E-2</v>
      </c>
      <c r="L21" s="36">
        <v>8.0288925627550786E-2</v>
      </c>
      <c r="M21" s="36">
        <v>7.9741567354635154E-2</v>
      </c>
      <c r="N21" s="36">
        <v>7.8759815929472579E-2</v>
      </c>
      <c r="O21" s="36">
        <v>7.7610308247223508E-2</v>
      </c>
      <c r="P21" s="36">
        <v>7.6951272981562596E-2</v>
      </c>
      <c r="Q21" s="36">
        <v>7.6734860711727013E-2</v>
      </c>
      <c r="R21" s="36">
        <v>7.6023820223807492E-2</v>
      </c>
      <c r="S21" s="36">
        <v>7.5407062438194714E-2</v>
      </c>
      <c r="T21" s="36">
        <v>7.5848406928937476E-2</v>
      </c>
      <c r="U21" s="36">
        <v>7.8223152212481065E-2</v>
      </c>
      <c r="V21" s="36">
        <v>8.0598496168024891E-2</v>
      </c>
      <c r="W21" s="36">
        <v>8.3465060764465013E-2</v>
      </c>
      <c r="X21" s="36">
        <v>8.6879768225512174E-2</v>
      </c>
      <c r="Y21" s="36">
        <v>9.6538512287239905E-2</v>
      </c>
      <c r="Z21" s="36">
        <v>0.10496379514106657</v>
      </c>
      <c r="AA21" s="36">
        <v>0.1104706773325316</v>
      </c>
      <c r="AB21" s="36">
        <v>0.11349309971895931</v>
      </c>
      <c r="AC21" s="36">
        <v>0.11333579302248499</v>
      </c>
      <c r="AD21" s="36">
        <v>0.11093855037427258</v>
      </c>
      <c r="AE21" s="36">
        <v>0.10852060969633277</v>
      </c>
      <c r="AF21" s="36">
        <v>0.10463816534452573</v>
      </c>
      <c r="AG21" s="36">
        <v>0.10154390428770918</v>
      </c>
      <c r="AH21" s="36">
        <v>9.9093749980402601E-2</v>
      </c>
    </row>
    <row r="23" spans="2:34" s="31" customFormat="1" x14ac:dyDescent="0.25">
      <c r="B23" s="31" t="s">
        <v>86</v>
      </c>
      <c r="C23" s="32" t="s">
        <v>44</v>
      </c>
      <c r="D23" s="33">
        <v>0.90622887018816467</v>
      </c>
      <c r="E23" s="33">
        <v>0.90576506554071656</v>
      </c>
      <c r="F23" s="33">
        <v>0.90414338350844403</v>
      </c>
      <c r="G23" s="33">
        <v>0.90248934553156845</v>
      </c>
      <c r="H23" s="33">
        <v>0.90072302550341232</v>
      </c>
      <c r="I23" s="33">
        <v>0.89883129049216581</v>
      </c>
      <c r="J23" s="33">
        <v>0.8966656536367309</v>
      </c>
      <c r="K23" s="33">
        <v>0.89445028317451514</v>
      </c>
      <c r="L23" s="33">
        <v>0.89217243821302383</v>
      </c>
      <c r="M23" s="33">
        <v>0.88985866179356643</v>
      </c>
      <c r="N23" s="33">
        <v>0.88752394075948648</v>
      </c>
      <c r="O23" s="33">
        <v>0.88489858981139047</v>
      </c>
      <c r="P23" s="33">
        <v>0.88227944007372483</v>
      </c>
      <c r="Q23" s="33">
        <v>0.8797325704982728</v>
      </c>
      <c r="R23" s="33">
        <v>0.87727341177240425</v>
      </c>
      <c r="S23" s="33">
        <v>0.87479418983440727</v>
      </c>
      <c r="T23" s="33">
        <v>0.87230438473969363</v>
      </c>
      <c r="U23" s="33">
        <v>0.86991007906003015</v>
      </c>
      <c r="V23" s="33">
        <v>0.86752241076053715</v>
      </c>
      <c r="W23" s="33">
        <v>0.86513547649134093</v>
      </c>
      <c r="X23" s="33">
        <v>0.86272175645191718</v>
      </c>
      <c r="Y23" s="33">
        <v>0.86034305332390648</v>
      </c>
      <c r="Z23" s="33">
        <v>0.85794329632006194</v>
      </c>
      <c r="AA23" s="33">
        <v>0.85553193126960037</v>
      </c>
      <c r="AB23" s="33">
        <v>0.85310578182263852</v>
      </c>
      <c r="AC23" s="33">
        <v>0.85079125479113171</v>
      </c>
      <c r="AD23" s="33">
        <v>0.84861154321385579</v>
      </c>
      <c r="AE23" s="33">
        <v>0.84666747692220756</v>
      </c>
      <c r="AF23" s="33">
        <v>0.84493413113758453</v>
      </c>
      <c r="AG23" s="33">
        <v>0.84348323981848139</v>
      </c>
      <c r="AH23" s="33">
        <v>0.84222550251968553</v>
      </c>
    </row>
    <row r="24" spans="2:34" s="31" customFormat="1" x14ac:dyDescent="0.25">
      <c r="C24" s="32" t="s">
        <v>79</v>
      </c>
      <c r="D24" s="33">
        <v>9.3771129811835316E-2</v>
      </c>
      <c r="E24" s="33">
        <v>9.4234934459283479E-2</v>
      </c>
      <c r="F24" s="33">
        <v>9.5856616491555954E-2</v>
      </c>
      <c r="G24" s="33">
        <v>9.7510654468431643E-2</v>
      </c>
      <c r="H24" s="33">
        <v>9.9276974496587775E-2</v>
      </c>
      <c r="I24" s="33">
        <v>0.10116870950783413</v>
      </c>
      <c r="J24" s="33">
        <v>0.1033343463632691</v>
      </c>
      <c r="K24" s="33">
        <v>0.10554971682548506</v>
      </c>
      <c r="L24" s="33">
        <v>0.10782756178697621</v>
      </c>
      <c r="M24" s="33">
        <v>0.1101413382064336</v>
      </c>
      <c r="N24" s="33">
        <v>0.11247605924051347</v>
      </c>
      <c r="O24" s="33">
        <v>0.11510141018860963</v>
      </c>
      <c r="P24" s="33">
        <v>0.11772055992627511</v>
      </c>
      <c r="Q24" s="33">
        <v>0.12026742950172707</v>
      </c>
      <c r="R24" s="33">
        <v>0.12272658822759569</v>
      </c>
      <c r="S24" s="33">
        <v>0.12520581016559268</v>
      </c>
      <c r="T24" s="33">
        <v>0.12769561526030637</v>
      </c>
      <c r="U24" s="33">
        <v>0.13008992093996977</v>
      </c>
      <c r="V24" s="33">
        <v>0.13247758923946293</v>
      </c>
      <c r="W24" s="33">
        <v>0.13486452350865905</v>
      </c>
      <c r="X24" s="33">
        <v>0.13727824354808293</v>
      </c>
      <c r="Y24" s="33">
        <v>0.13965694667609349</v>
      </c>
      <c r="Z24" s="33">
        <v>0.14205670367993806</v>
      </c>
      <c r="AA24" s="33">
        <v>0.14446806873039963</v>
      </c>
      <c r="AB24" s="33">
        <v>0.14689421817736151</v>
      </c>
      <c r="AC24" s="33">
        <v>0.14920874520886823</v>
      </c>
      <c r="AD24" s="33">
        <v>0.15138845678614435</v>
      </c>
      <c r="AE24" s="33">
        <v>0.15333252307779241</v>
      </c>
      <c r="AF24" s="33">
        <v>0.15506586886241552</v>
      </c>
      <c r="AG24" s="33">
        <v>0.1565167601815185</v>
      </c>
      <c r="AH24" s="33">
        <v>0.1577744974803145</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workbookViewId="0">
      <selection activeCell="H8" sqref="H8"/>
    </sheetView>
  </sheetViews>
  <sheetFormatPr defaultColWidth="8.85546875" defaultRowHeight="12" x14ac:dyDescent="0.2"/>
  <cols>
    <col min="1" max="1" width="19.42578125" style="42" customWidth="1"/>
    <col min="2" max="2" width="11.7109375" style="42" customWidth="1"/>
    <col min="3" max="3" width="13.140625" style="42" customWidth="1"/>
    <col min="4" max="9" width="12.42578125" style="42" customWidth="1"/>
    <col min="10" max="10" width="13" style="42" customWidth="1"/>
    <col min="11" max="11" width="11.7109375" style="62" customWidth="1"/>
    <col min="12" max="12" width="13.42578125" style="42" bestFit="1" customWidth="1"/>
    <col min="13" max="16384" width="8.85546875" style="42"/>
  </cols>
  <sheetData>
    <row r="1" spans="1:15" x14ac:dyDescent="0.2">
      <c r="A1" s="168" t="s">
        <v>91</v>
      </c>
      <c r="B1" s="169"/>
      <c r="C1" s="169"/>
      <c r="D1" s="169"/>
      <c r="E1" s="169"/>
      <c r="F1" s="169"/>
      <c r="G1" s="169"/>
      <c r="H1" s="169"/>
      <c r="I1" s="169"/>
      <c r="J1" s="169"/>
      <c r="K1" s="170"/>
    </row>
    <row r="2" spans="1:15" ht="13.5" customHeight="1" thickBot="1" x14ac:dyDescent="0.25">
      <c r="A2" s="171" t="s">
        <v>92</v>
      </c>
      <c r="B2" s="172"/>
      <c r="C2" s="172"/>
      <c r="D2" s="172"/>
      <c r="E2" s="172"/>
      <c r="F2" s="172"/>
      <c r="G2" s="172"/>
      <c r="H2" s="172"/>
      <c r="I2" s="172"/>
      <c r="J2" s="172"/>
      <c r="K2" s="173"/>
    </row>
    <row r="3" spans="1:15" ht="57" customHeight="1" thickBot="1" x14ac:dyDescent="0.25">
      <c r="A3" s="43" t="s">
        <v>93</v>
      </c>
      <c r="B3" s="44" t="s">
        <v>94</v>
      </c>
      <c r="C3" s="45" t="s">
        <v>95</v>
      </c>
      <c r="D3" s="44" t="s">
        <v>10</v>
      </c>
      <c r="E3" s="45" t="s">
        <v>96</v>
      </c>
      <c r="F3" s="44" t="s">
        <v>97</v>
      </c>
      <c r="G3" s="44" t="s">
        <v>98</v>
      </c>
      <c r="H3" s="44" t="s">
        <v>99</v>
      </c>
      <c r="I3" s="46" t="s">
        <v>100</v>
      </c>
      <c r="J3" s="43" t="s">
        <v>13</v>
      </c>
      <c r="K3" s="47" t="s">
        <v>101</v>
      </c>
      <c r="L3" s="42" t="s">
        <v>113</v>
      </c>
    </row>
    <row r="4" spans="1:15" ht="12.75" customHeight="1" x14ac:dyDescent="0.25">
      <c r="A4" s="48" t="s">
        <v>102</v>
      </c>
      <c r="B4" s="49">
        <v>29672.952702650004</v>
      </c>
      <c r="C4" s="50">
        <f t="shared" ref="C4" si="0">SUM(D4:J4)</f>
        <v>110196.53401091864</v>
      </c>
      <c r="D4" s="51">
        <v>59774.436999999998</v>
      </c>
      <c r="E4" s="52">
        <v>0</v>
      </c>
      <c r="F4" s="52">
        <v>13083.902</v>
      </c>
      <c r="G4" s="52">
        <v>0</v>
      </c>
      <c r="H4" s="52">
        <v>0</v>
      </c>
      <c r="I4" s="53">
        <v>2700.169211301818</v>
      </c>
      <c r="J4" s="51">
        <v>34638.025799616815</v>
      </c>
      <c r="K4" s="54">
        <v>5369</v>
      </c>
      <c r="L4" s="42">
        <v>361682</v>
      </c>
    </row>
    <row r="5" spans="1:15" ht="12.75" customHeight="1" thickBot="1" x14ac:dyDescent="0.25">
      <c r="A5" s="79" t="s">
        <v>112</v>
      </c>
      <c r="B5" s="80">
        <v>1844803.1758145404</v>
      </c>
      <c r="C5" s="82">
        <v>10274754.06097159</v>
      </c>
      <c r="D5" s="82">
        <v>4219748.8960000006</v>
      </c>
      <c r="E5" s="82">
        <v>121380.59240000001</v>
      </c>
      <c r="F5" s="82">
        <v>1393886.8230000001</v>
      </c>
      <c r="G5" s="82">
        <v>0</v>
      </c>
      <c r="H5" s="82">
        <v>181160.66413000005</v>
      </c>
      <c r="I5" s="83">
        <v>164330.88196485818</v>
      </c>
      <c r="J5" s="84">
        <v>4194246.2034767289</v>
      </c>
      <c r="K5" s="81">
        <v>431268</v>
      </c>
      <c r="L5" s="94">
        <v>38040000</v>
      </c>
    </row>
    <row r="6" spans="1:15" ht="12.75" customHeight="1" x14ac:dyDescent="0.2">
      <c r="A6" s="55"/>
      <c r="B6" s="56"/>
      <c r="C6" s="57"/>
      <c r="D6" s="57"/>
      <c r="E6" s="57"/>
      <c r="F6" s="57"/>
      <c r="G6" s="57"/>
      <c r="H6" s="57"/>
      <c r="I6" s="57"/>
      <c r="J6" s="57"/>
      <c r="K6" s="58"/>
      <c r="L6" s="93">
        <f>L4/L5</f>
        <v>9.5079390115667718E-3</v>
      </c>
    </row>
    <row r="7" spans="1:15" x14ac:dyDescent="0.2">
      <c r="B7" s="93">
        <f>B4/B5</f>
        <v>1.6084617097186227E-2</v>
      </c>
      <c r="K7" s="42"/>
    </row>
    <row r="8" spans="1:15" x14ac:dyDescent="0.2">
      <c r="H8" s="92">
        <f>B7/L6</f>
        <v>1.6917038569156444</v>
      </c>
    </row>
    <row r="11" spans="1:15" x14ac:dyDescent="0.2">
      <c r="A11" s="78" t="s">
        <v>103</v>
      </c>
      <c r="B11" s="59"/>
      <c r="C11" s="60"/>
      <c r="D11" s="60"/>
      <c r="E11" s="60"/>
      <c r="F11" s="60"/>
      <c r="G11" s="60"/>
      <c r="H11" s="60"/>
      <c r="I11" s="60"/>
      <c r="J11" s="60"/>
      <c r="K11" s="61"/>
    </row>
    <row r="12" spans="1:15" s="85" customFormat="1" x14ac:dyDescent="0.2">
      <c r="A12" s="77" t="s">
        <v>104</v>
      </c>
      <c r="B12" s="76"/>
      <c r="C12" s="76"/>
      <c r="D12" s="76"/>
      <c r="E12" s="76"/>
      <c r="F12" s="76"/>
      <c r="G12" s="76"/>
      <c r="H12" s="76"/>
      <c r="I12" s="76"/>
      <c r="J12" s="76"/>
      <c r="K12" s="75"/>
    </row>
    <row r="13" spans="1:15" s="85" customFormat="1" ht="36" customHeight="1" x14ac:dyDescent="0.2">
      <c r="A13" s="86" t="s">
        <v>105</v>
      </c>
      <c r="B13" s="76"/>
      <c r="C13" s="76"/>
      <c r="D13" s="76"/>
      <c r="E13" s="76"/>
      <c r="F13" s="76"/>
      <c r="G13" s="76"/>
      <c r="H13" s="76"/>
      <c r="I13" s="76"/>
      <c r="J13" s="76"/>
      <c r="K13" s="75"/>
    </row>
    <row r="14" spans="1:15" s="85" customFormat="1" ht="12.75" customHeight="1" x14ac:dyDescent="0.2">
      <c r="A14" s="77" t="s">
        <v>106</v>
      </c>
      <c r="B14" s="76"/>
      <c r="C14" s="76"/>
      <c r="D14" s="76"/>
      <c r="E14" s="76"/>
      <c r="F14" s="76"/>
      <c r="G14" s="76"/>
      <c r="H14" s="76"/>
      <c r="I14" s="76"/>
      <c r="J14" s="76"/>
      <c r="K14" s="75"/>
    </row>
    <row r="15" spans="1:15" s="85" customFormat="1" ht="36" customHeight="1" x14ac:dyDescent="0.2">
      <c r="A15" s="86" t="s">
        <v>107</v>
      </c>
      <c r="B15" s="76"/>
      <c r="C15" s="76"/>
      <c r="D15" s="76"/>
      <c r="E15" s="76"/>
      <c r="F15" s="76"/>
      <c r="G15" s="76"/>
      <c r="H15" s="76"/>
      <c r="I15" s="76"/>
      <c r="J15" s="76"/>
      <c r="K15" s="75"/>
      <c r="N15" s="87"/>
    </row>
    <row r="16" spans="1:15" s="85" customFormat="1" ht="12" customHeight="1" x14ac:dyDescent="0.2">
      <c r="A16" s="77" t="s">
        <v>108</v>
      </c>
      <c r="B16" s="76"/>
      <c r="C16" s="76"/>
      <c r="D16" s="76"/>
      <c r="E16" s="76"/>
      <c r="F16" s="76"/>
      <c r="G16" s="76"/>
      <c r="H16" s="76"/>
      <c r="I16" s="76"/>
      <c r="J16" s="76"/>
      <c r="K16" s="75"/>
      <c r="L16" s="88"/>
      <c r="M16" s="88"/>
      <c r="N16" s="88"/>
      <c r="O16" s="88"/>
    </row>
    <row r="17" spans="1:11" s="85" customFormat="1" ht="24" customHeight="1" x14ac:dyDescent="0.2">
      <c r="A17" s="86" t="s">
        <v>109</v>
      </c>
      <c r="B17" s="76"/>
      <c r="C17" s="76"/>
      <c r="D17" s="76"/>
      <c r="E17" s="76"/>
      <c r="F17" s="76"/>
      <c r="G17" s="76"/>
      <c r="H17" s="76"/>
      <c r="I17" s="76"/>
      <c r="J17" s="76"/>
      <c r="K17" s="75"/>
    </row>
    <row r="18" spans="1:11" s="85" customFormat="1" ht="24" customHeight="1" x14ac:dyDescent="0.2">
      <c r="A18" s="86" t="s">
        <v>110</v>
      </c>
      <c r="B18" s="76"/>
      <c r="C18" s="76"/>
      <c r="D18" s="76"/>
      <c r="E18" s="76"/>
      <c r="F18" s="76"/>
      <c r="G18" s="76"/>
      <c r="H18" s="76"/>
      <c r="I18" s="76"/>
      <c r="J18" s="76"/>
      <c r="K18" s="75"/>
    </row>
    <row r="19" spans="1:11" s="85" customFormat="1" ht="12.75" customHeight="1" thickBot="1" x14ac:dyDescent="0.25">
      <c r="A19" s="89" t="s">
        <v>111</v>
      </c>
      <c r="B19" s="90"/>
      <c r="C19" s="90"/>
      <c r="D19" s="90"/>
      <c r="E19" s="90"/>
      <c r="F19" s="90"/>
      <c r="G19" s="90"/>
      <c r="H19" s="90"/>
      <c r="I19" s="90"/>
      <c r="J19" s="90"/>
      <c r="K19" s="91"/>
    </row>
    <row r="21" spans="1:11" x14ac:dyDescent="0.2">
      <c r="A21" s="63"/>
      <c r="B21" s="64"/>
      <c r="C21" s="65"/>
      <c r="D21" s="65"/>
      <c r="E21" s="65"/>
      <c r="F21" s="65"/>
      <c r="G21" s="65"/>
      <c r="H21" s="65"/>
      <c r="I21" s="65"/>
      <c r="J21" s="65"/>
      <c r="K21" s="66"/>
    </row>
    <row r="22" spans="1:11" x14ac:dyDescent="0.2">
      <c r="A22" s="63"/>
      <c r="B22" s="64"/>
      <c r="C22" s="65"/>
      <c r="D22" s="65"/>
      <c r="E22" s="65"/>
      <c r="F22" s="65"/>
      <c r="G22" s="65"/>
      <c r="H22" s="65"/>
      <c r="I22" s="65"/>
      <c r="J22" s="65"/>
      <c r="K22" s="66"/>
    </row>
    <row r="23" spans="1:11" x14ac:dyDescent="0.2">
      <c r="A23" s="63"/>
      <c r="B23" s="64"/>
      <c r="C23" s="67"/>
      <c r="D23" s="65"/>
      <c r="E23" s="65"/>
      <c r="F23" s="65"/>
      <c r="G23" s="65"/>
      <c r="H23" s="65"/>
      <c r="I23" s="65"/>
      <c r="J23" s="65"/>
      <c r="K23" s="66"/>
    </row>
    <row r="24" spans="1:11" x14ac:dyDescent="0.2">
      <c r="A24" s="63"/>
      <c r="B24" s="64"/>
      <c r="C24" s="67"/>
      <c r="D24" s="65"/>
      <c r="E24" s="65"/>
      <c r="F24" s="65"/>
      <c r="G24" s="65"/>
      <c r="H24" s="65"/>
      <c r="I24" s="65"/>
      <c r="J24" s="65"/>
      <c r="K24" s="66"/>
    </row>
    <row r="25" spans="1:11" x14ac:dyDescent="0.2">
      <c r="A25" s="63"/>
      <c r="B25" s="68"/>
      <c r="C25" s="69"/>
      <c r="D25" s="69"/>
      <c r="E25" s="69"/>
      <c r="F25" s="69"/>
      <c r="G25" s="69"/>
      <c r="H25" s="65"/>
      <c r="I25" s="65"/>
      <c r="J25" s="65"/>
      <c r="K25" s="66"/>
    </row>
    <row r="26" spans="1:11" x14ac:dyDescent="0.2">
      <c r="A26" s="63"/>
      <c r="B26" s="70"/>
      <c r="C26" s="71"/>
      <c r="D26" s="71"/>
      <c r="E26" s="72"/>
      <c r="F26" s="71"/>
      <c r="G26" s="71"/>
      <c r="H26" s="65"/>
      <c r="I26" s="65"/>
      <c r="J26" s="65"/>
      <c r="K26" s="66"/>
    </row>
    <row r="27" spans="1:11" x14ac:dyDescent="0.2">
      <c r="A27" s="63"/>
      <c r="B27" s="70"/>
      <c r="C27" s="71"/>
      <c r="D27" s="71"/>
      <c r="E27" s="72"/>
      <c r="F27" s="71"/>
      <c r="G27" s="71"/>
      <c r="H27" s="65"/>
      <c r="I27" s="72"/>
      <c r="J27" s="72"/>
      <c r="K27" s="66"/>
    </row>
    <row r="28" spans="1:11" x14ac:dyDescent="0.2">
      <c r="B28" s="70"/>
      <c r="C28" s="71"/>
      <c r="D28" s="71"/>
      <c r="E28" s="72"/>
      <c r="F28" s="71"/>
      <c r="G28" s="71"/>
      <c r="H28" s="65"/>
      <c r="I28" s="71"/>
      <c r="J28" s="71"/>
    </row>
    <row r="29" spans="1:11" x14ac:dyDescent="0.2">
      <c r="B29" s="70"/>
      <c r="C29" s="71"/>
      <c r="D29" s="71"/>
      <c r="E29" s="71"/>
      <c r="F29" s="71"/>
      <c r="G29" s="71"/>
      <c r="H29" s="65"/>
      <c r="I29" s="65"/>
      <c r="J29" s="65"/>
    </row>
    <row r="30" spans="1:11" x14ac:dyDescent="0.2">
      <c r="B30" s="70"/>
      <c r="C30" s="71"/>
      <c r="D30" s="71"/>
      <c r="E30" s="71"/>
      <c r="F30" s="71"/>
      <c r="G30" s="71"/>
      <c r="H30" s="65"/>
      <c r="I30" s="65"/>
      <c r="J30" s="65"/>
    </row>
    <row r="31" spans="1:11" x14ac:dyDescent="0.2">
      <c r="B31" s="70"/>
      <c r="C31" s="71"/>
      <c r="D31" s="71"/>
      <c r="E31" s="71"/>
      <c r="F31" s="71"/>
      <c r="G31" s="71"/>
      <c r="H31" s="65"/>
      <c r="I31" s="65"/>
      <c r="J31" s="65"/>
    </row>
    <row r="32" spans="1:11" x14ac:dyDescent="0.2">
      <c r="B32" s="70"/>
      <c r="C32" s="71"/>
      <c r="D32" s="71"/>
      <c r="E32" s="71"/>
      <c r="F32" s="71"/>
      <c r="G32" s="71"/>
      <c r="H32" s="65"/>
      <c r="I32" s="65"/>
      <c r="J32" s="65"/>
    </row>
    <row r="33" spans="2:10" x14ac:dyDescent="0.2">
      <c r="B33" s="70"/>
      <c r="C33" s="71"/>
      <c r="D33" s="71"/>
      <c r="E33" s="71"/>
      <c r="F33" s="71"/>
      <c r="G33" s="71"/>
      <c r="H33" s="65"/>
      <c r="I33" s="65"/>
      <c r="J33" s="65"/>
    </row>
    <row r="34" spans="2:10" x14ac:dyDescent="0.2">
      <c r="B34" s="70"/>
      <c r="C34" s="71"/>
      <c r="D34" s="71"/>
      <c r="E34" s="71"/>
      <c r="F34" s="71"/>
      <c r="G34" s="71"/>
      <c r="H34" s="65"/>
      <c r="I34" s="65"/>
      <c r="J34" s="65"/>
    </row>
    <row r="35" spans="2:10" x14ac:dyDescent="0.2">
      <c r="B35" s="70"/>
      <c r="C35" s="71"/>
      <c r="D35" s="71"/>
      <c r="E35" s="71"/>
      <c r="F35" s="71"/>
      <c r="G35" s="71"/>
      <c r="H35" s="65"/>
      <c r="I35" s="65"/>
      <c r="J35" s="65"/>
    </row>
    <row r="36" spans="2:10" x14ac:dyDescent="0.2">
      <c r="B36" s="70"/>
      <c r="C36" s="71"/>
      <c r="D36" s="71"/>
      <c r="E36" s="71"/>
      <c r="F36" s="71"/>
      <c r="G36" s="71"/>
      <c r="H36" s="65"/>
      <c r="I36" s="65"/>
      <c r="J36" s="65"/>
    </row>
    <row r="37" spans="2:10" x14ac:dyDescent="0.2">
      <c r="B37" s="70"/>
      <c r="C37" s="71"/>
      <c r="D37" s="71"/>
      <c r="E37" s="71"/>
      <c r="F37" s="71"/>
      <c r="G37" s="71"/>
      <c r="H37" s="65"/>
      <c r="I37" s="65"/>
      <c r="J37" s="65"/>
    </row>
    <row r="38" spans="2:10" x14ac:dyDescent="0.2">
      <c r="B38" s="70"/>
      <c r="C38" s="71"/>
      <c r="D38" s="71"/>
      <c r="E38" s="71"/>
      <c r="F38" s="71"/>
      <c r="G38" s="71"/>
      <c r="H38" s="65"/>
      <c r="I38" s="65"/>
      <c r="J38" s="65"/>
    </row>
    <row r="39" spans="2:10" x14ac:dyDescent="0.2">
      <c r="B39" s="70"/>
      <c r="C39" s="71"/>
      <c r="D39" s="71"/>
      <c r="E39" s="71"/>
      <c r="F39" s="71"/>
      <c r="G39" s="71"/>
      <c r="H39" s="65"/>
      <c r="I39" s="65"/>
      <c r="J39" s="65"/>
    </row>
    <row r="40" spans="2:10" x14ac:dyDescent="0.2">
      <c r="B40" s="70"/>
      <c r="C40" s="71"/>
      <c r="D40" s="71"/>
      <c r="E40" s="71"/>
      <c r="F40" s="71"/>
      <c r="G40" s="71"/>
      <c r="H40" s="65"/>
      <c r="I40" s="65"/>
      <c r="J40" s="65"/>
    </row>
    <row r="41" spans="2:10" x14ac:dyDescent="0.2">
      <c r="B41" s="70"/>
      <c r="C41" s="71"/>
      <c r="D41" s="71"/>
      <c r="E41" s="71"/>
      <c r="F41" s="71"/>
      <c r="G41" s="71"/>
      <c r="H41" s="65"/>
      <c r="I41" s="65"/>
      <c r="J41" s="65"/>
    </row>
    <row r="42" spans="2:10" x14ac:dyDescent="0.2">
      <c r="B42" s="70"/>
      <c r="C42" s="71"/>
      <c r="D42" s="71"/>
      <c r="E42" s="71"/>
      <c r="F42" s="71"/>
      <c r="G42" s="71"/>
      <c r="H42" s="65"/>
      <c r="I42" s="65"/>
      <c r="J42" s="65"/>
    </row>
    <row r="43" spans="2:10" x14ac:dyDescent="0.2">
      <c r="B43" s="70"/>
      <c r="C43" s="71"/>
      <c r="D43" s="71"/>
      <c r="E43" s="71"/>
      <c r="F43" s="71"/>
      <c r="G43" s="71"/>
      <c r="H43" s="65"/>
      <c r="I43" s="65"/>
      <c r="J43" s="65"/>
    </row>
    <row r="44" spans="2:10" x14ac:dyDescent="0.2">
      <c r="B44" s="70"/>
      <c r="C44" s="71"/>
      <c r="D44" s="71"/>
      <c r="E44" s="71"/>
      <c r="F44" s="71"/>
      <c r="G44" s="71"/>
      <c r="H44" s="65"/>
      <c r="I44" s="65"/>
      <c r="J44" s="65"/>
    </row>
    <row r="45" spans="2:10" x14ac:dyDescent="0.2">
      <c r="B45" s="70"/>
      <c r="C45" s="71"/>
      <c r="D45" s="71"/>
      <c r="E45" s="71"/>
      <c r="F45" s="71"/>
      <c r="G45" s="71"/>
      <c r="H45" s="65"/>
      <c r="I45" s="65"/>
      <c r="J45" s="65"/>
    </row>
    <row r="46" spans="2:10" x14ac:dyDescent="0.2">
      <c r="B46" s="70"/>
      <c r="C46" s="71"/>
      <c r="D46" s="71"/>
      <c r="E46" s="71"/>
      <c r="F46" s="71"/>
      <c r="G46" s="71"/>
      <c r="H46" s="65"/>
      <c r="I46" s="65"/>
      <c r="J46" s="65"/>
    </row>
    <row r="47" spans="2:10" x14ac:dyDescent="0.2">
      <c r="B47" s="70"/>
      <c r="C47" s="71"/>
      <c r="D47" s="71"/>
      <c r="E47" s="71"/>
      <c r="F47" s="71"/>
      <c r="G47" s="71"/>
      <c r="H47" s="65"/>
      <c r="I47" s="65"/>
      <c r="J47" s="65"/>
    </row>
    <row r="48" spans="2:10" x14ac:dyDescent="0.2">
      <c r="B48" s="70"/>
      <c r="C48" s="71"/>
      <c r="D48" s="71"/>
      <c r="E48" s="71"/>
      <c r="F48" s="71"/>
      <c r="G48" s="71"/>
      <c r="H48" s="65"/>
      <c r="I48" s="65"/>
      <c r="J48" s="65"/>
    </row>
    <row r="49" spans="2:10" x14ac:dyDescent="0.2">
      <c r="B49" s="70"/>
      <c r="C49" s="71"/>
      <c r="D49" s="71"/>
      <c r="E49" s="71"/>
      <c r="F49" s="71"/>
      <c r="G49" s="71"/>
      <c r="H49" s="65"/>
      <c r="I49" s="65"/>
      <c r="J49" s="65"/>
    </row>
    <row r="50" spans="2:10" x14ac:dyDescent="0.2">
      <c r="B50" s="70"/>
      <c r="C50" s="71"/>
      <c r="D50" s="71"/>
      <c r="E50" s="71"/>
      <c r="F50" s="71"/>
      <c r="G50" s="71"/>
      <c r="H50" s="65"/>
      <c r="I50" s="65"/>
      <c r="J50" s="65"/>
    </row>
    <row r="51" spans="2:10" x14ac:dyDescent="0.2">
      <c r="B51" s="70"/>
      <c r="C51" s="71"/>
      <c r="D51" s="71"/>
      <c r="E51" s="71"/>
      <c r="F51" s="71"/>
      <c r="G51" s="71"/>
      <c r="H51" s="65"/>
      <c r="I51" s="65"/>
      <c r="J51" s="65"/>
    </row>
    <row r="52" spans="2:10" x14ac:dyDescent="0.2">
      <c r="B52" s="70"/>
      <c r="C52" s="71"/>
      <c r="D52" s="71"/>
      <c r="E52" s="71"/>
      <c r="F52" s="71"/>
      <c r="G52" s="71"/>
      <c r="H52" s="65"/>
      <c r="I52" s="65"/>
      <c r="J52" s="65"/>
    </row>
    <row r="53" spans="2:10" x14ac:dyDescent="0.2">
      <c r="B53" s="70"/>
      <c r="C53" s="71"/>
      <c r="D53" s="71"/>
      <c r="E53" s="71"/>
      <c r="F53" s="71"/>
      <c r="G53" s="71"/>
      <c r="H53" s="65"/>
      <c r="I53" s="65"/>
      <c r="J53" s="65"/>
    </row>
    <row r="54" spans="2:10" x14ac:dyDescent="0.2">
      <c r="B54" s="70"/>
      <c r="C54" s="71"/>
      <c r="D54" s="71"/>
      <c r="E54" s="71"/>
      <c r="F54" s="71"/>
      <c r="G54" s="71"/>
      <c r="H54" s="65"/>
      <c r="I54" s="65"/>
      <c r="J54" s="65"/>
    </row>
    <row r="55" spans="2:10" x14ac:dyDescent="0.2">
      <c r="B55" s="73"/>
      <c r="C55" s="74"/>
      <c r="D55" s="65"/>
      <c r="E55" s="65"/>
      <c r="F55" s="65"/>
      <c r="G55" s="65"/>
      <c r="H55" s="65"/>
      <c r="I55" s="65"/>
      <c r="J55" s="65"/>
    </row>
    <row r="56" spans="2:10" x14ac:dyDescent="0.2">
      <c r="B56" s="73"/>
      <c r="C56" s="74"/>
      <c r="D56" s="65"/>
      <c r="E56" s="65"/>
      <c r="F56" s="65"/>
      <c r="G56" s="65"/>
      <c r="H56" s="65"/>
      <c r="I56" s="65"/>
      <c r="J56" s="65"/>
    </row>
    <row r="57" spans="2:10" x14ac:dyDescent="0.2">
      <c r="B57" s="73"/>
      <c r="C57" s="74"/>
      <c r="D57" s="65"/>
      <c r="E57" s="65"/>
      <c r="F57" s="65"/>
      <c r="G57" s="65"/>
      <c r="H57" s="65"/>
      <c r="I57" s="65"/>
      <c r="J57" s="65"/>
    </row>
    <row r="58" spans="2:10" x14ac:dyDescent="0.2">
      <c r="B58" s="73"/>
      <c r="C58" s="74"/>
      <c r="D58" s="65"/>
      <c r="E58" s="65"/>
      <c r="F58" s="65"/>
      <c r="G58" s="65"/>
      <c r="H58" s="65"/>
      <c r="I58" s="65"/>
      <c r="J58" s="65"/>
    </row>
    <row r="59" spans="2:10" x14ac:dyDescent="0.2">
      <c r="B59" s="73"/>
      <c r="C59" s="74"/>
      <c r="D59" s="65"/>
      <c r="E59" s="65"/>
      <c r="F59" s="65"/>
      <c r="G59" s="65"/>
      <c r="H59" s="65"/>
      <c r="I59" s="65"/>
      <c r="J59" s="65"/>
    </row>
    <row r="60" spans="2:10" x14ac:dyDescent="0.2">
      <c r="C60" s="74"/>
    </row>
    <row r="61" spans="2:10" x14ac:dyDescent="0.2">
      <c r="C61" s="74"/>
    </row>
    <row r="62" spans="2:10" x14ac:dyDescent="0.2">
      <c r="C62" s="74"/>
    </row>
    <row r="63" spans="2:10" x14ac:dyDescent="0.2">
      <c r="C63" s="74"/>
    </row>
    <row r="64" spans="2:10" x14ac:dyDescent="0.2">
      <c r="C64" s="74"/>
    </row>
    <row r="65" spans="3:3" x14ac:dyDescent="0.2">
      <c r="C65" s="74"/>
    </row>
    <row r="66" spans="3:3" x14ac:dyDescent="0.2">
      <c r="C66" s="74"/>
    </row>
    <row r="67" spans="3:3" x14ac:dyDescent="0.2">
      <c r="C67" s="74"/>
    </row>
    <row r="68" spans="3:3" x14ac:dyDescent="0.2">
      <c r="C68" s="74"/>
    </row>
    <row r="69" spans="3:3" x14ac:dyDescent="0.2">
      <c r="C69" s="74"/>
    </row>
    <row r="70" spans="3:3" x14ac:dyDescent="0.2">
      <c r="C70" s="74"/>
    </row>
    <row r="71" spans="3:3" x14ac:dyDescent="0.2">
      <c r="C71" s="74"/>
    </row>
    <row r="72" spans="3:3" x14ac:dyDescent="0.2">
      <c r="C72" s="74"/>
    </row>
    <row r="73" spans="3:3" x14ac:dyDescent="0.2">
      <c r="C73" s="74"/>
    </row>
    <row r="74" spans="3:3" x14ac:dyDescent="0.2">
      <c r="C74" s="74"/>
    </row>
    <row r="75" spans="3:3" x14ac:dyDescent="0.2">
      <c r="C75" s="74"/>
    </row>
    <row r="76" spans="3:3" x14ac:dyDescent="0.2">
      <c r="C76" s="74"/>
    </row>
    <row r="77" spans="3:3" x14ac:dyDescent="0.2">
      <c r="C77" s="74"/>
    </row>
    <row r="78" spans="3:3" x14ac:dyDescent="0.2">
      <c r="C78" s="74"/>
    </row>
    <row r="79" spans="3:3" x14ac:dyDescent="0.2">
      <c r="C79" s="74"/>
    </row>
    <row r="80" spans="3:3" x14ac:dyDescent="0.2">
      <c r="C80" s="74"/>
    </row>
    <row r="81" spans="3:3" x14ac:dyDescent="0.2">
      <c r="C81" s="74"/>
    </row>
    <row r="82" spans="3:3" x14ac:dyDescent="0.2">
      <c r="C82" s="74"/>
    </row>
    <row r="83" spans="3:3" x14ac:dyDescent="0.2">
      <c r="C83" s="74"/>
    </row>
    <row r="84" spans="3:3" x14ac:dyDescent="0.2">
      <c r="C84" s="74"/>
    </row>
    <row r="85" spans="3:3" x14ac:dyDescent="0.2">
      <c r="C85" s="74"/>
    </row>
    <row r="86" spans="3:3" x14ac:dyDescent="0.2">
      <c r="C86" s="74"/>
    </row>
    <row r="87" spans="3:3" x14ac:dyDescent="0.2">
      <c r="C87" s="74"/>
    </row>
    <row r="88" spans="3:3" x14ac:dyDescent="0.2">
      <c r="C88" s="74"/>
    </row>
    <row r="89" spans="3:3" x14ac:dyDescent="0.2">
      <c r="C89" s="74"/>
    </row>
    <row r="90" spans="3:3" x14ac:dyDescent="0.2">
      <c r="C90" s="74"/>
    </row>
    <row r="91" spans="3:3" x14ac:dyDescent="0.2">
      <c r="C91" s="74"/>
    </row>
    <row r="92" spans="3:3" x14ac:dyDescent="0.2">
      <c r="C92" s="74"/>
    </row>
    <row r="93" spans="3:3" x14ac:dyDescent="0.2">
      <c r="C93" s="74"/>
    </row>
    <row r="94" spans="3:3" x14ac:dyDescent="0.2">
      <c r="C94" s="74"/>
    </row>
    <row r="95" spans="3:3" x14ac:dyDescent="0.2">
      <c r="C95" s="74"/>
    </row>
    <row r="96" spans="3:3" x14ac:dyDescent="0.2">
      <c r="C96" s="74"/>
    </row>
    <row r="97" spans="3:3" x14ac:dyDescent="0.2">
      <c r="C97" s="74"/>
    </row>
    <row r="98" spans="3:3" x14ac:dyDescent="0.2">
      <c r="C98" s="74"/>
    </row>
    <row r="99" spans="3:3" x14ac:dyDescent="0.2">
      <c r="C99" s="74"/>
    </row>
    <row r="100" spans="3:3" x14ac:dyDescent="0.2">
      <c r="C100" s="74"/>
    </row>
    <row r="101" spans="3:3" x14ac:dyDescent="0.2">
      <c r="C101" s="74"/>
    </row>
    <row r="102" spans="3:3" x14ac:dyDescent="0.2">
      <c r="C102" s="74"/>
    </row>
    <row r="103" spans="3:3" x14ac:dyDescent="0.2">
      <c r="C103" s="74"/>
    </row>
    <row r="104" spans="3:3" x14ac:dyDescent="0.2">
      <c r="C104" s="65"/>
    </row>
  </sheetData>
  <mergeCells count="2">
    <mergeCell ref="A1:K1"/>
    <mergeCell ref="A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A23" sqref="A23"/>
    </sheetView>
  </sheetViews>
  <sheetFormatPr defaultRowHeight="15" x14ac:dyDescent="0.25"/>
  <cols>
    <col min="1" max="1" width="40.85546875" style="1" bestFit="1" customWidth="1"/>
    <col min="2" max="2" width="20.42578125" style="1" bestFit="1" customWidth="1"/>
    <col min="3" max="3" width="20.140625" style="1" bestFit="1" customWidth="1"/>
  </cols>
  <sheetData>
    <row r="1" spans="1:3" x14ac:dyDescent="0.25">
      <c r="A1" s="2"/>
      <c r="B1" s="2" t="s">
        <v>7</v>
      </c>
      <c r="C1" s="2" t="s">
        <v>8</v>
      </c>
    </row>
    <row r="2" spans="1:3" x14ac:dyDescent="0.25">
      <c r="A2" s="1" t="s">
        <v>10</v>
      </c>
      <c r="B2" s="7">
        <v>61432763.247831099</v>
      </c>
      <c r="C2" s="9">
        <v>59774437</v>
      </c>
    </row>
    <row r="3" spans="1:3" x14ac:dyDescent="0.25">
      <c r="A3" s="1" t="s">
        <v>11</v>
      </c>
      <c r="B3" s="7">
        <v>14023489.253683601</v>
      </c>
      <c r="C3" s="10">
        <v>13083902</v>
      </c>
    </row>
    <row r="4" spans="1:3" x14ac:dyDescent="0.25">
      <c r="A4" s="1" t="s">
        <v>12</v>
      </c>
      <c r="B4" s="7">
        <v>2949082.6305508199</v>
      </c>
      <c r="C4" s="10">
        <v>2700169.2113018199</v>
      </c>
    </row>
    <row r="5" spans="1:3" x14ac:dyDescent="0.25">
      <c r="A5" s="1" t="s">
        <v>13</v>
      </c>
      <c r="B5" s="7">
        <v>33413759</v>
      </c>
      <c r="C5" s="9">
        <v>34638025.799616799</v>
      </c>
    </row>
    <row r="6" spans="1:3" x14ac:dyDescent="0.25">
      <c r="A6" s="97" t="s">
        <v>2</v>
      </c>
      <c r="B6" s="95">
        <v>111819094.132065</v>
      </c>
      <c r="C6" s="96">
        <v>110196534.010919</v>
      </c>
    </row>
    <row r="7" spans="1:3" x14ac:dyDescent="0.25">
      <c r="B7" s="11"/>
      <c r="C7" s="11"/>
    </row>
    <row r="8" spans="1:3" x14ac:dyDescent="0.25">
      <c r="A8" s="1" t="s">
        <v>14</v>
      </c>
      <c r="B8" s="1">
        <v>5182</v>
      </c>
      <c r="C8" s="5">
        <v>5369</v>
      </c>
    </row>
    <row r="10" spans="1:3" x14ac:dyDescent="0.25">
      <c r="A10" s="2" t="s">
        <v>0</v>
      </c>
    </row>
    <row r="11" spans="1:3" x14ac:dyDescent="0.25">
      <c r="A11" t="s">
        <v>80</v>
      </c>
      <c r="B11" s="3">
        <v>5268.1583053499999</v>
      </c>
      <c r="C11" s="3">
        <v>5245.0989466499996</v>
      </c>
    </row>
    <row r="12" spans="1:3" x14ac:dyDescent="0.25">
      <c r="A12" t="s">
        <v>81</v>
      </c>
      <c r="B12" s="15">
        <v>10871.053841000001</v>
      </c>
      <c r="C12" s="15">
        <v>10343.625510000002</v>
      </c>
    </row>
    <row r="13" spans="1:3" x14ac:dyDescent="0.25">
      <c r="A13" t="s">
        <v>82</v>
      </c>
      <c r="B13" s="15">
        <v>11438.865097900001</v>
      </c>
      <c r="C13" s="15">
        <v>11685.292185</v>
      </c>
    </row>
    <row r="14" spans="1:3" x14ac:dyDescent="0.25">
      <c r="A14" t="s">
        <v>83</v>
      </c>
      <c r="B14" s="15">
        <v>2447.618884</v>
      </c>
      <c r="C14" s="15">
        <v>2398.9360609999999</v>
      </c>
    </row>
    <row r="15" spans="1:3" x14ac:dyDescent="0.25">
      <c r="A15" s="1" t="s">
        <v>84</v>
      </c>
      <c r="B15" s="1">
        <v>32002</v>
      </c>
      <c r="C15" s="4">
        <v>29672.952702650004</v>
      </c>
    </row>
    <row r="17" spans="1:3" x14ac:dyDescent="0.25">
      <c r="A17" s="2" t="s">
        <v>1</v>
      </c>
    </row>
    <row r="18" spans="1:3" x14ac:dyDescent="0.25">
      <c r="A18" s="1" t="s">
        <v>44</v>
      </c>
      <c r="B18" s="3">
        <v>27196.226621510003</v>
      </c>
      <c r="C18" s="3">
        <v>26828.60385526</v>
      </c>
    </row>
    <row r="19" spans="1:3" x14ac:dyDescent="0.25">
      <c r="A19" s="1" t="s">
        <v>45</v>
      </c>
      <c r="B19" s="3">
        <v>2829.4695067400003</v>
      </c>
      <c r="C19" s="3">
        <v>2844.3488473899997</v>
      </c>
    </row>
    <row r="20" spans="1:3" x14ac:dyDescent="0.25">
      <c r="A20" s="1" t="s">
        <v>84</v>
      </c>
      <c r="B20" s="3">
        <v>30025.696128250001</v>
      </c>
      <c r="C20" s="3">
        <v>29672.95270265</v>
      </c>
    </row>
    <row r="22" spans="1:3" x14ac:dyDescent="0.25">
      <c r="A22" s="13" t="s">
        <v>46</v>
      </c>
      <c r="B22" s="14">
        <f t="shared" ref="B22:C22" si="0">B18/B20</f>
        <v>0.90576506554071656</v>
      </c>
      <c r="C22" s="14">
        <f t="shared" si="0"/>
        <v>0.90414338350844403</v>
      </c>
    </row>
    <row r="23" spans="1:3" x14ac:dyDescent="0.25">
      <c r="A23" s="13" t="s">
        <v>47</v>
      </c>
      <c r="B23" s="14">
        <f t="shared" ref="B23:C23" si="1">B19/B20</f>
        <v>9.4234934459283465E-2</v>
      </c>
      <c r="C23" s="14">
        <f t="shared" si="1"/>
        <v>9.5856616491555954E-2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3" workbookViewId="0">
      <selection activeCell="D12" sqref="D12"/>
    </sheetView>
  </sheetViews>
  <sheetFormatPr defaultRowHeight="15" x14ac:dyDescent="0.25"/>
  <cols>
    <col min="1" max="1" width="40.85546875" style="1" bestFit="1" customWidth="1"/>
    <col min="2" max="2" width="19.42578125" style="1" bestFit="1" customWidth="1"/>
    <col min="3" max="3" width="20.42578125" style="1" bestFit="1" customWidth="1"/>
    <col min="4" max="4" width="20.140625" style="1" bestFit="1" customWidth="1"/>
  </cols>
  <sheetData>
    <row r="1" spans="1:8" x14ac:dyDescent="0.25">
      <c r="A1" s="2"/>
      <c r="B1" s="2" t="s">
        <v>6</v>
      </c>
      <c r="C1" s="2" t="s">
        <v>7</v>
      </c>
      <c r="D1" s="2" t="s">
        <v>8</v>
      </c>
    </row>
    <row r="2" spans="1:8" x14ac:dyDescent="0.25">
      <c r="A2" s="1" t="s">
        <v>10</v>
      </c>
      <c r="B2" s="8">
        <v>51593769.874540798</v>
      </c>
      <c r="C2" s="7">
        <v>61432763.247831099</v>
      </c>
      <c r="D2" s="9">
        <v>59774437</v>
      </c>
    </row>
    <row r="3" spans="1:8" x14ac:dyDescent="0.25">
      <c r="A3" s="1" t="s">
        <v>11</v>
      </c>
      <c r="B3" s="8">
        <v>9760433.1908082999</v>
      </c>
      <c r="C3" s="7">
        <v>14023489.253683601</v>
      </c>
      <c r="D3" s="10">
        <v>13083902</v>
      </c>
    </row>
    <row r="4" spans="1:8" x14ac:dyDescent="0.25">
      <c r="A4" s="1" t="s">
        <v>12</v>
      </c>
      <c r="B4" s="8">
        <v>2454382.06905767</v>
      </c>
      <c r="C4" s="7">
        <v>2949082.6305508199</v>
      </c>
      <c r="D4" s="10">
        <v>2700169.2113018199</v>
      </c>
    </row>
    <row r="5" spans="1:8" x14ac:dyDescent="0.25">
      <c r="A5" s="1" t="s">
        <v>13</v>
      </c>
      <c r="B5" s="8">
        <v>30907959.013428599</v>
      </c>
      <c r="C5" s="7">
        <v>33413759</v>
      </c>
      <c r="D5" s="9">
        <v>34638025.799616799</v>
      </c>
    </row>
    <row r="6" spans="1:8" x14ac:dyDescent="0.25">
      <c r="A6" s="97" t="s">
        <v>2</v>
      </c>
      <c r="B6" s="95">
        <v>94716544.147835374</v>
      </c>
      <c r="C6" s="95">
        <v>111819094.132065</v>
      </c>
      <c r="D6" s="96">
        <v>110196534.010919</v>
      </c>
    </row>
    <row r="7" spans="1:8" x14ac:dyDescent="0.25">
      <c r="A7" s="1" t="s">
        <v>14</v>
      </c>
      <c r="B7" s="6">
        <v>4918</v>
      </c>
      <c r="C7" s="1">
        <v>5182</v>
      </c>
      <c r="D7" s="5">
        <v>5369</v>
      </c>
      <c r="G7" s="98">
        <f>C7/B7</f>
        <v>1.0536803578690526</v>
      </c>
      <c r="H7" s="98">
        <f>B7/C7</f>
        <v>0.949054419143188</v>
      </c>
    </row>
    <row r="8" spans="1:8" x14ac:dyDescent="0.25">
      <c r="C8" s="14">
        <f>C9/B9</f>
        <v>1.0163964278177631</v>
      </c>
      <c r="D8" s="14">
        <f>D9/C9</f>
        <v>1.0142400527273674</v>
      </c>
      <c r="G8">
        <f>D7/C7</f>
        <v>1.0360864531069085</v>
      </c>
    </row>
    <row r="9" spans="1:8" x14ac:dyDescent="0.25">
      <c r="B9" s="3">
        <f>SUM(B15,B17)</f>
        <v>13662.468306499999</v>
      </c>
      <c r="C9" s="3">
        <f>SUM(C15,C17)</f>
        <v>13886.483981900001</v>
      </c>
      <c r="D9" s="3">
        <f>SUM(D15,D17)</f>
        <v>14084.228246000001</v>
      </c>
      <c r="G9">
        <f>D7/B7</f>
        <v>1.0917039446929646</v>
      </c>
    </row>
    <row r="10" spans="1:8" x14ac:dyDescent="0.25">
      <c r="A10" t="s">
        <v>114</v>
      </c>
      <c r="B10" s="3">
        <f>SUM(B15)</f>
        <v>11142.5460475</v>
      </c>
      <c r="C10" s="3">
        <f>C15</f>
        <v>11438.865097900001</v>
      </c>
      <c r="D10" s="3">
        <f>D15</f>
        <v>11685.292185</v>
      </c>
    </row>
    <row r="11" spans="1:8" x14ac:dyDescent="0.25">
      <c r="A11" t="s">
        <v>80</v>
      </c>
      <c r="B11" s="3">
        <v>5465.1580334699993</v>
      </c>
      <c r="C11" s="3">
        <v>5268.1583053499999</v>
      </c>
      <c r="D11" s="3">
        <v>5245.0989466499996</v>
      </c>
    </row>
    <row r="12" spans="1:8" x14ac:dyDescent="0.25">
      <c r="A12"/>
      <c r="B12" s="3"/>
      <c r="C12" s="14">
        <f>C11/B11</f>
        <v>0.96395351663876438</v>
      </c>
      <c r="D12" s="14">
        <f>D11/C11</f>
        <v>0.99562288045205805</v>
      </c>
    </row>
    <row r="13" spans="1:8" x14ac:dyDescent="0.25">
      <c r="A13" t="s">
        <v>81</v>
      </c>
      <c r="B13" s="15">
        <v>11453.993203</v>
      </c>
      <c r="C13" s="15">
        <v>10871.053841000001</v>
      </c>
      <c r="D13" s="15">
        <v>10343.625510000002</v>
      </c>
    </row>
    <row r="14" spans="1:8" x14ac:dyDescent="0.25">
      <c r="A14"/>
      <c r="B14" s="15"/>
      <c r="C14" s="14">
        <f>C13/B13</f>
        <v>0.9491060146737893</v>
      </c>
      <c r="D14" s="14">
        <f>D13/C13</f>
        <v>0.9514832380821433</v>
      </c>
    </row>
    <row r="15" spans="1:8" x14ac:dyDescent="0.25">
      <c r="A15" t="s">
        <v>82</v>
      </c>
      <c r="B15" s="15">
        <v>11142.5460475</v>
      </c>
      <c r="C15" s="15">
        <v>11438.865097900001</v>
      </c>
      <c r="D15" s="15">
        <v>11685.292185</v>
      </c>
    </row>
    <row r="16" spans="1:8" x14ac:dyDescent="0.25">
      <c r="A16"/>
      <c r="B16" s="15"/>
      <c r="C16" s="14">
        <f>C15/B15</f>
        <v>1.0265934777506696</v>
      </c>
      <c r="D16" s="14">
        <f>D15/C15</f>
        <v>1.0215429664561075</v>
      </c>
    </row>
    <row r="17" spans="1:4" x14ac:dyDescent="0.25">
      <c r="A17" t="s">
        <v>83</v>
      </c>
      <c r="B17" s="15">
        <v>2519.9222589999999</v>
      </c>
      <c r="C17" s="15">
        <v>2447.618884</v>
      </c>
      <c r="D17" s="15">
        <v>2398.9360609999999</v>
      </c>
    </row>
    <row r="18" spans="1:4" x14ac:dyDescent="0.25">
      <c r="A18"/>
      <c r="B18" s="15"/>
      <c r="C18" s="14">
        <f>C17/B17</f>
        <v>0.97130729936538096</v>
      </c>
      <c r="D18" s="14">
        <f>D17/C17</f>
        <v>0.98011012935133079</v>
      </c>
    </row>
    <row r="19" spans="1:4" x14ac:dyDescent="0.25">
      <c r="A19" s="1" t="s">
        <v>84</v>
      </c>
      <c r="B19" s="3">
        <v>32493.208206147287</v>
      </c>
      <c r="C19" s="1">
        <v>32002</v>
      </c>
      <c r="D19" s="4">
        <v>29672.952702650004</v>
      </c>
    </row>
    <row r="20" spans="1:4" x14ac:dyDescent="0.25">
      <c r="C20" s="14">
        <f>C19/B19</f>
        <v>0.98488274217088989</v>
      </c>
      <c r="D20" s="14">
        <f>D19/C19</f>
        <v>0.92722182059402547</v>
      </c>
    </row>
    <row r="21" spans="1:4" x14ac:dyDescent="0.25">
      <c r="A21" s="2" t="s">
        <v>1</v>
      </c>
    </row>
    <row r="22" spans="1:4" x14ac:dyDescent="0.25">
      <c r="A22" s="1" t="s">
        <v>44</v>
      </c>
      <c r="B22" s="3">
        <v>27713.946526950003</v>
      </c>
      <c r="C22" s="3">
        <v>27196.226621510003</v>
      </c>
      <c r="D22" s="3">
        <v>26828.60385526</v>
      </c>
    </row>
    <row r="23" spans="1:4" x14ac:dyDescent="0.25">
      <c r="A23" s="1" t="s">
        <v>45</v>
      </c>
      <c r="B23" s="3">
        <v>2867.67301602</v>
      </c>
      <c r="C23" s="3">
        <v>2829.4695067400003</v>
      </c>
      <c r="D23" s="3">
        <v>2844.3488473899997</v>
      </c>
    </row>
    <row r="24" spans="1:4" x14ac:dyDescent="0.25">
      <c r="A24" s="1" t="s">
        <v>84</v>
      </c>
      <c r="B24" s="3">
        <v>30581.619542970002</v>
      </c>
      <c r="C24" s="3">
        <v>30025.696128250001</v>
      </c>
      <c r="D24" s="3">
        <v>29672.95270265</v>
      </c>
    </row>
    <row r="26" spans="1:4" x14ac:dyDescent="0.25">
      <c r="A26" s="13" t="s">
        <v>46</v>
      </c>
      <c r="B26" s="14">
        <f t="shared" ref="B26:D26" si="0">B22/B24</f>
        <v>0.90622887018816467</v>
      </c>
      <c r="C26" s="14">
        <f t="shared" si="0"/>
        <v>0.90576506554071656</v>
      </c>
      <c r="D26" s="14">
        <f t="shared" si="0"/>
        <v>0.90414338350844403</v>
      </c>
    </row>
    <row r="27" spans="1:4" x14ac:dyDescent="0.25">
      <c r="A27" s="13" t="s">
        <v>47</v>
      </c>
      <c r="B27" s="14">
        <f t="shared" ref="B27:D27" si="1">B23/B24</f>
        <v>9.3771129811835316E-2</v>
      </c>
      <c r="C27" s="14">
        <f t="shared" si="1"/>
        <v>9.4234934459283465E-2</v>
      </c>
      <c r="D27" s="14">
        <f t="shared" si="1"/>
        <v>9.5856616491555954E-2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8" sqref="A8"/>
    </sheetView>
  </sheetViews>
  <sheetFormatPr defaultRowHeight="15" x14ac:dyDescent="0.25"/>
  <sheetData>
    <row r="1" spans="1:8" x14ac:dyDescent="0.25">
      <c r="A1" s="99">
        <v>2013</v>
      </c>
      <c r="B1" s="99">
        <v>2014</v>
      </c>
      <c r="C1" s="99">
        <v>2015</v>
      </c>
      <c r="D1" s="99">
        <v>2020</v>
      </c>
      <c r="E1" s="99">
        <v>2025</v>
      </c>
      <c r="F1" s="99">
        <v>2030</v>
      </c>
      <c r="G1" s="99">
        <v>2035</v>
      </c>
      <c r="H1" s="99">
        <v>2040</v>
      </c>
    </row>
    <row r="2" spans="1:8" x14ac:dyDescent="0.25">
      <c r="A2" s="3"/>
      <c r="B2" s="3"/>
      <c r="C2" s="3"/>
      <c r="D2" s="3"/>
      <c r="E2" s="3"/>
      <c r="F2" s="3"/>
      <c r="G2" s="3"/>
      <c r="H2" s="3"/>
    </row>
    <row r="3" spans="1:8" x14ac:dyDescent="0.25">
      <c r="A3" s="15"/>
      <c r="B3" s="15"/>
      <c r="C3" s="15"/>
      <c r="D3" s="15"/>
      <c r="E3" s="15"/>
      <c r="F3" s="15"/>
      <c r="G3" s="15"/>
      <c r="H3" s="15"/>
    </row>
    <row r="4" spans="1:8" x14ac:dyDescent="0.25">
      <c r="A4" s="15"/>
      <c r="B4" s="15"/>
      <c r="C4" s="15"/>
      <c r="D4" s="15"/>
      <c r="E4" s="15"/>
      <c r="F4" s="15"/>
      <c r="G4" s="15"/>
      <c r="H4" s="15"/>
    </row>
    <row r="5" spans="1:8" x14ac:dyDescent="0.25">
      <c r="A5" s="15"/>
      <c r="B5" s="15"/>
      <c r="C5" s="15"/>
      <c r="D5" s="15"/>
      <c r="E5" s="15"/>
      <c r="F5" s="15"/>
      <c r="G5" s="15"/>
      <c r="H5" s="15"/>
    </row>
    <row r="6" spans="1:8" x14ac:dyDescent="0.25">
      <c r="A6" s="100">
        <v>29313.937354460002</v>
      </c>
      <c r="B6" s="100">
        <v>28961.304275129998</v>
      </c>
      <c r="C6" s="100">
        <v>28633.367975260007</v>
      </c>
      <c r="D6" s="100">
        <v>27004.817442750002</v>
      </c>
      <c r="E6" s="100">
        <v>25919.339921269995</v>
      </c>
      <c r="F6" s="100">
        <v>24834.970120999998</v>
      </c>
      <c r="G6" s="100">
        <v>23707.758231919997</v>
      </c>
      <c r="H6" s="100">
        <v>22862.878258700002</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
  <sheetViews>
    <sheetView workbookViewId="0">
      <selection activeCell="A5" sqref="A5"/>
    </sheetView>
  </sheetViews>
  <sheetFormatPr defaultRowHeight="15" x14ac:dyDescent="0.25"/>
  <cols>
    <col min="1" max="1" width="40.85546875" style="1" bestFit="1" customWidth="1"/>
    <col min="2" max="2" width="13.7109375" style="1" bestFit="1" customWidth="1"/>
    <col min="3" max="9" width="13.7109375" bestFit="1" customWidth="1"/>
    <col min="10" max="29" width="12.5703125" bestFit="1" customWidth="1"/>
  </cols>
  <sheetData>
    <row r="1" spans="1:29" s="1" customFormat="1" x14ac:dyDescent="0.25">
      <c r="A1" s="2"/>
      <c r="B1" s="12" t="s">
        <v>16</v>
      </c>
      <c r="C1" s="12" t="s">
        <v>17</v>
      </c>
      <c r="D1" s="12" t="s">
        <v>18</v>
      </c>
      <c r="E1" s="12" t="s">
        <v>19</v>
      </c>
      <c r="F1" s="12" t="s">
        <v>20</v>
      </c>
      <c r="G1" s="12" t="s">
        <v>21</v>
      </c>
      <c r="H1" s="12" t="s">
        <v>22</v>
      </c>
      <c r="I1" s="12" t="s">
        <v>23</v>
      </c>
      <c r="J1" s="12" t="s">
        <v>24</v>
      </c>
      <c r="K1" s="12" t="s">
        <v>25</v>
      </c>
      <c r="L1" s="12" t="s">
        <v>26</v>
      </c>
      <c r="M1" s="12" t="s">
        <v>27</v>
      </c>
      <c r="N1" s="12" t="s">
        <v>28</v>
      </c>
      <c r="O1" s="12" t="s">
        <v>29</v>
      </c>
      <c r="P1" s="12" t="s">
        <v>30</v>
      </c>
      <c r="Q1" s="12" t="s">
        <v>31</v>
      </c>
      <c r="R1" s="12" t="s">
        <v>32</v>
      </c>
      <c r="S1" s="12" t="s">
        <v>33</v>
      </c>
      <c r="T1" s="12" t="s">
        <v>34</v>
      </c>
      <c r="U1" s="12" t="s">
        <v>35</v>
      </c>
      <c r="V1" s="12" t="s">
        <v>36</v>
      </c>
      <c r="W1" s="12" t="s">
        <v>37</v>
      </c>
      <c r="X1" s="12" t="s">
        <v>38</v>
      </c>
      <c r="Y1" s="12" t="s">
        <v>39</v>
      </c>
      <c r="Z1" s="12" t="s">
        <v>40</v>
      </c>
      <c r="AA1" s="12" t="s">
        <v>41</v>
      </c>
      <c r="AB1" s="12" t="s">
        <v>42</v>
      </c>
      <c r="AC1" s="12" t="s">
        <v>43</v>
      </c>
    </row>
    <row r="2" spans="1:29" s="103" customFormat="1" x14ac:dyDescent="0.25">
      <c r="A2" s="105" t="s">
        <v>116</v>
      </c>
      <c r="B2" s="106">
        <v>108863257.62876347</v>
      </c>
      <c r="C2" s="106">
        <v>107553683.09773631</v>
      </c>
      <c r="D2" s="106">
        <v>106335825.07112978</v>
      </c>
      <c r="E2" s="106">
        <v>105147773.43265472</v>
      </c>
      <c r="F2" s="106">
        <v>103889028.03646199</v>
      </c>
      <c r="G2" s="106">
        <v>102654660.46552582</v>
      </c>
      <c r="H2" s="106">
        <v>101446976.44912733</v>
      </c>
      <c r="I2" s="106">
        <v>100287872.04324618</v>
      </c>
      <c r="J2" s="106">
        <v>99461016.029848292</v>
      </c>
      <c r="K2" s="106">
        <v>98654138.033355922</v>
      </c>
      <c r="L2" s="106">
        <v>97840806.299214363</v>
      </c>
      <c r="M2" s="106">
        <v>97039856.085844308</v>
      </c>
      <c r="N2" s="106">
        <v>96256730.895530969</v>
      </c>
      <c r="O2" s="106">
        <v>95455771.930002749</v>
      </c>
      <c r="P2" s="106">
        <v>94669616.25471139</v>
      </c>
      <c r="Q2" s="106">
        <v>93860449.938814789</v>
      </c>
      <c r="R2" s="106">
        <v>93057075.42549932</v>
      </c>
      <c r="S2" s="106">
        <v>92229703.495416701</v>
      </c>
      <c r="T2" s="106">
        <v>91402820.074184939</v>
      </c>
      <c r="U2" s="106">
        <v>90538135.849791378</v>
      </c>
      <c r="V2" s="106">
        <v>89677566.458736971</v>
      </c>
      <c r="W2" s="106">
        <v>88849372.748380989</v>
      </c>
      <c r="X2" s="106">
        <v>88043573.300782472</v>
      </c>
      <c r="Y2" s="106">
        <v>87277695.235063478</v>
      </c>
      <c r="Z2" s="106">
        <v>86575801.998187914</v>
      </c>
      <c r="AA2" s="106">
        <v>85937630.300569788</v>
      </c>
      <c r="AB2" s="106">
        <v>85389711.247492477</v>
      </c>
      <c r="AC2" s="106">
        <v>84905939.994213462</v>
      </c>
    </row>
    <row r="3" spans="1:29" s="103" customFormat="1" x14ac:dyDescent="0.25">
      <c r="A3" s="103" t="s">
        <v>115</v>
      </c>
      <c r="B3" s="104">
        <v>3713.703018206128</v>
      </c>
      <c r="C3" s="104">
        <v>3713.703018206128</v>
      </c>
      <c r="D3" s="104">
        <v>3713.703018206128</v>
      </c>
      <c r="E3" s="104">
        <v>3713.703018206128</v>
      </c>
      <c r="F3" s="104">
        <v>3713.703018206128</v>
      </c>
      <c r="G3" s="104">
        <v>3713.703018206128</v>
      </c>
      <c r="H3" s="104">
        <v>3713.703018206128</v>
      </c>
      <c r="I3" s="104">
        <v>3713.703018206128</v>
      </c>
      <c r="J3" s="104">
        <v>3713.703018206128</v>
      </c>
      <c r="K3" s="104">
        <v>3713.703018206128</v>
      </c>
      <c r="L3" s="104">
        <v>3713.703018206128</v>
      </c>
      <c r="M3" s="104">
        <v>3713.703018206128</v>
      </c>
      <c r="N3" s="104">
        <v>3713.703018206128</v>
      </c>
      <c r="O3" s="104">
        <v>3713.703018206128</v>
      </c>
      <c r="P3" s="104">
        <v>3713.703018206128</v>
      </c>
      <c r="Q3" s="104">
        <v>3713.703018206128</v>
      </c>
      <c r="R3" s="104">
        <v>3713.703018206128</v>
      </c>
      <c r="S3" s="104">
        <v>3713.703018206128</v>
      </c>
      <c r="T3" s="104">
        <v>3713.703018206128</v>
      </c>
      <c r="U3" s="104">
        <v>3713.703018206128</v>
      </c>
      <c r="V3" s="104">
        <v>3713.703018206128</v>
      </c>
      <c r="W3" s="104">
        <v>3713.703018206128</v>
      </c>
      <c r="X3" s="104">
        <v>3713.703018206128</v>
      </c>
      <c r="Y3" s="104">
        <v>3713.703018206128</v>
      </c>
      <c r="Z3" s="104">
        <v>3713.703018206128</v>
      </c>
      <c r="AA3" s="104">
        <v>3713.703018206128</v>
      </c>
      <c r="AB3" s="104">
        <v>3713.703018206128</v>
      </c>
      <c r="AC3" s="104">
        <v>3713.703018206128</v>
      </c>
    </row>
    <row r="4" spans="1:29" s="1" customFormat="1" x14ac:dyDescent="0.25">
      <c r="A4" s="101" t="s">
        <v>117</v>
      </c>
      <c r="B4" s="102">
        <v>29313.937354460002</v>
      </c>
      <c r="C4" s="102">
        <v>28961.304275129998</v>
      </c>
      <c r="D4" s="102">
        <v>28633.367975260007</v>
      </c>
      <c r="E4" s="102">
        <v>28313.457731320002</v>
      </c>
      <c r="F4" s="102">
        <v>27974.511566259996</v>
      </c>
      <c r="G4" s="102">
        <v>27642.129691649996</v>
      </c>
      <c r="H4" s="102">
        <v>27316.932978160006</v>
      </c>
      <c r="I4" s="102">
        <v>27004.817442750002</v>
      </c>
      <c r="J4" s="102">
        <v>26782.167432950002</v>
      </c>
      <c r="K4" s="102">
        <v>26564.896963949999</v>
      </c>
      <c r="L4" s="102">
        <v>26345.888677570001</v>
      </c>
      <c r="M4" s="102">
        <v>26130.214400589997</v>
      </c>
      <c r="N4" s="102">
        <v>25919.339921269995</v>
      </c>
      <c r="O4" s="102">
        <v>25703.663287569998</v>
      </c>
      <c r="P4" s="102">
        <v>25491.972780430009</v>
      </c>
      <c r="Q4" s="102">
        <v>25274.086128770003</v>
      </c>
      <c r="R4" s="102">
        <v>25057.759053239999</v>
      </c>
      <c r="S4" s="102">
        <v>24834.970120999998</v>
      </c>
      <c r="T4" s="102">
        <v>24612.312731009999</v>
      </c>
      <c r="U4" s="102">
        <v>24379.476604869993</v>
      </c>
      <c r="V4" s="102">
        <v>24147.748492299997</v>
      </c>
      <c r="W4" s="102">
        <v>23924.738276810003</v>
      </c>
      <c r="X4" s="102">
        <v>23707.758231919997</v>
      </c>
      <c r="Y4" s="102">
        <v>23501.527937799994</v>
      </c>
      <c r="Z4" s="102">
        <v>23312.527031310005</v>
      </c>
      <c r="AA4" s="102">
        <v>23140.684615669998</v>
      </c>
      <c r="AB4" s="102">
        <v>22993.144801529994</v>
      </c>
      <c r="AC4" s="102">
        <v>22862.878258700002</v>
      </c>
    </row>
    <row r="6" spans="1:29" x14ac:dyDescent="0.25">
      <c r="A6" s="13"/>
      <c r="B6" s="14"/>
    </row>
    <row r="7" spans="1:29" x14ac:dyDescent="0.25">
      <c r="A7" s="13"/>
      <c r="B7" s="1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Sheet2</vt:lpstr>
      <vt:lpstr>FY12</vt:lpstr>
      <vt:lpstr>Sheet3</vt:lpstr>
      <vt:lpstr>Sheet4</vt:lpstr>
      <vt:lpstr>Sheet5</vt:lpstr>
      <vt:lpstr>Sheet6</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mbehunin</dc:creator>
  <cp:lastModifiedBy>mbehunin</cp:lastModifiedBy>
  <dcterms:created xsi:type="dcterms:W3CDTF">2013-11-12T18:08:20Z</dcterms:created>
  <dcterms:modified xsi:type="dcterms:W3CDTF">2013-11-26T18:06:44Z</dcterms:modified>
</cp:coreProperties>
</file>